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drawings/drawing10.xml" ContentType="application/vnd.openxmlformats-officedocument.drawing+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omments2.xml" ContentType="application/vnd.openxmlformats-officedocument.spreadsheetml.comments+xml"/>
  <Override PartName="/xl/drawings/drawing15.xml" ContentType="application/vnd.openxmlformats-officedocument.drawing+xml"/>
  <Override PartName="/xl/drawings/drawing16.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17.xml" ContentType="application/vnd.openxmlformats-officedocument.drawing+xml"/>
  <Override PartName="/xl/drawings/drawing18.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P:\Amerequip ISO Documents\Quality Control\Supplier Management\"/>
    </mc:Choice>
  </mc:AlternateContent>
  <xr:revisionPtr revIDLastSave="0" documentId="13_ncr:1_{43A41835-36FE-40F9-A3C5-242CF78DF9C4}" xr6:coauthVersionLast="46" xr6:coauthVersionMax="46" xr10:uidLastSave="{00000000-0000-0000-0000-000000000000}"/>
  <bookViews>
    <workbookView xWindow="-120" yWindow="-120" windowWidth="29040" windowHeight="15840" tabRatio="999" activeTab="8" xr2:uid="{00000000-000D-0000-FFFF-FFFF00000000}"/>
  </bookViews>
  <sheets>
    <sheet name="Cover" sheetId="45" r:id="rId1"/>
    <sheet name="INTRO" sheetId="3" r:id="rId2"/>
    <sheet name="PSW" sheetId="36" r:id="rId3"/>
    <sheet name="Submission Level Guide" sheetId="41" r:id="rId4"/>
    <sheet name="Design Record-Bubble Print" sheetId="43" r:id="rId5"/>
    <sheet name="Dimensional" sheetId="42" r:id="rId6"/>
    <sheet name="Print Notes-Plating" sheetId="49" r:id="rId7"/>
    <sheet name="Print Notes" sheetId="47" r:id="rId8"/>
    <sheet name="Print Notes-Welding" sheetId="44" r:id="rId9"/>
    <sheet name="Appearance Report" sheetId="50" r:id="rId10"/>
    <sheet name="BOM AUDIT" sheetId="17" r:id="rId11"/>
    <sheet name="CONTROL PLAN" sheetId="11" r:id="rId12"/>
    <sheet name="Flow " sheetId="46" r:id="rId13"/>
    <sheet name="PFMEA" sheetId="14" r:id="rId14"/>
    <sheet name="PFMEA SEVERITY" sheetId="15" r:id="rId15"/>
    <sheet name="SAMPLE PART LABEL" sheetId="5" r:id="rId16"/>
    <sheet name="DFMEA" sheetId="12" r:id="rId17"/>
    <sheet name="DFMEA RANKING" sheetId="13" r:id="rId18"/>
    <sheet name="Packaging Form" sheetId="40" r:id="rId19"/>
    <sheet name="Cpk-Ppk" sheetId="34" r:id="rId20"/>
    <sheet name="CAPABILITY STUDY" sheetId="27" r:id="rId21"/>
    <sheet name="Gage R &amp; R" sheetId="31" r:id="rId22"/>
    <sheet name="GAGE R&amp;R" sheetId="18" r:id="rId23"/>
    <sheet name="PFMEA DETECTION" sheetId="16" r:id="rId24"/>
  </sheets>
  <externalReferences>
    <externalReference r:id="rId25"/>
    <externalReference r:id="rId26"/>
  </externalReferences>
  <definedNames>
    <definedName name="_xlnm.Print_Area" localSheetId="5">Dimensional!$A$1:$N$54</definedName>
    <definedName name="_xlnm.Print_Area" localSheetId="1">INTRO!$A$1:$E$29</definedName>
    <definedName name="_xlnm.Print_Area" localSheetId="7">'Print Notes'!$A$1:$M$47</definedName>
    <definedName name="_xlnm.Print_Area" localSheetId="6">'Print Notes-Plating'!$A$1:$L$58</definedName>
    <definedName name="_xlnm.Print_Area" localSheetId="2">PSW!$A$1:$S$68</definedName>
    <definedName name="_xlnm.Print_Area" localSheetId="15">'SAMPLE PART LABEL'!$A$1:$I$30</definedName>
    <definedName name="_xlnm.Print_Area" localSheetId="3">'Submission Level Guide'!$B$2:$I$31</definedName>
    <definedName name="_xlnm.Print_Titles" localSheetId="5">Dimensional!$1:$9</definedName>
    <definedName name="PSWPN">[1]PSW!$E$15</definedName>
    <definedName name="PSWPNDesc">[1]PSW!$E$12</definedName>
    <definedName name="Yes_No">[2]Validation!$A$1:$A$2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 i="46" l="1"/>
  <c r="L3" i="46"/>
  <c r="E4" i="46"/>
  <c r="J4" i="46"/>
  <c r="J5" i="46"/>
  <c r="C7" i="17"/>
  <c r="C6" i="17"/>
  <c r="C5" i="17"/>
  <c r="C4" i="17"/>
  <c r="C3" i="17"/>
  <c r="C2" i="17"/>
  <c r="O4" i="50"/>
  <c r="B4" i="50"/>
  <c r="B2" i="50"/>
  <c r="N6" i="44"/>
  <c r="N5" i="44"/>
  <c r="L3" i="44"/>
  <c r="L2" i="44"/>
  <c r="C3" i="44"/>
  <c r="C2" i="44"/>
  <c r="I5" i="47"/>
  <c r="I4" i="47"/>
  <c r="I3" i="47"/>
  <c r="I2" i="47"/>
  <c r="C3" i="47"/>
  <c r="C2" i="47"/>
  <c r="K5" i="49"/>
  <c r="I3" i="49"/>
  <c r="I2" i="49"/>
  <c r="C3" i="49"/>
  <c r="C2" i="49"/>
  <c r="K6" i="42"/>
  <c r="K5" i="42"/>
  <c r="I3" i="42"/>
  <c r="I2" i="42"/>
  <c r="C3" i="42"/>
  <c r="C2" i="42"/>
  <c r="R13" i="36"/>
  <c r="N13" i="36"/>
  <c r="J13" i="36"/>
  <c r="C13" i="36"/>
  <c r="C11" i="36"/>
  <c r="H9" i="36"/>
  <c r="C9" i="36"/>
  <c r="N6" i="36"/>
  <c r="J6" i="36"/>
  <c r="G6" i="36"/>
  <c r="O4" i="36"/>
  <c r="E4" i="36"/>
  <c r="F50" i="42" l="1"/>
  <c r="N50" i="42" s="1"/>
  <c r="E50" i="42"/>
  <c r="F49" i="42"/>
  <c r="N49" i="42" s="1"/>
  <c r="E49" i="42"/>
  <c r="F48" i="42"/>
  <c r="N48" i="42" s="1"/>
  <c r="E48" i="42"/>
  <c r="F47" i="42"/>
  <c r="N47" i="42" s="1"/>
  <c r="E47" i="42"/>
  <c r="F46" i="42"/>
  <c r="N46" i="42" s="1"/>
  <c r="E46" i="42"/>
  <c r="F45" i="42"/>
  <c r="N45" i="42" s="1"/>
  <c r="E45" i="42"/>
  <c r="F44" i="42"/>
  <c r="N44" i="42" s="1"/>
  <c r="E44" i="42"/>
  <c r="F43" i="42"/>
  <c r="N43" i="42" s="1"/>
  <c r="E43" i="42"/>
  <c r="F42" i="42"/>
  <c r="N42" i="42" s="1"/>
  <c r="E42" i="42"/>
  <c r="F41" i="42"/>
  <c r="N41" i="42" s="1"/>
  <c r="E41" i="42"/>
  <c r="F40" i="42"/>
  <c r="N40" i="42" s="1"/>
  <c r="E40" i="42"/>
  <c r="F39" i="42"/>
  <c r="N39" i="42" s="1"/>
  <c r="E39" i="42"/>
  <c r="F38" i="42"/>
  <c r="N38" i="42" s="1"/>
  <c r="E38" i="42"/>
  <c r="F37" i="42"/>
  <c r="N37" i="42" s="1"/>
  <c r="E37" i="42"/>
  <c r="F36" i="42"/>
  <c r="N36" i="42" s="1"/>
  <c r="E36" i="42"/>
  <c r="F35" i="42"/>
  <c r="N35" i="42" s="1"/>
  <c r="E35" i="42"/>
  <c r="F34" i="42"/>
  <c r="N34" i="42" s="1"/>
  <c r="E34" i="42"/>
  <c r="F33" i="42"/>
  <c r="N33" i="42" s="1"/>
  <c r="E33" i="42"/>
  <c r="F32" i="42"/>
  <c r="N32" i="42" s="1"/>
  <c r="E32" i="42"/>
  <c r="F31" i="42"/>
  <c r="N31" i="42" s="1"/>
  <c r="E31" i="42"/>
  <c r="F30" i="42"/>
  <c r="N30" i="42" s="1"/>
  <c r="E30" i="42"/>
  <c r="F29" i="42"/>
  <c r="N29" i="42" s="1"/>
  <c r="E29" i="42"/>
  <c r="F28" i="42"/>
  <c r="N28" i="42" s="1"/>
  <c r="E28" i="42"/>
  <c r="F27" i="42"/>
  <c r="N27" i="42" s="1"/>
  <c r="E27" i="42"/>
  <c r="F26" i="42"/>
  <c r="N26" i="42" s="1"/>
  <c r="E26" i="42"/>
  <c r="F25" i="42"/>
  <c r="N25" i="42" s="1"/>
  <c r="E25" i="42"/>
  <c r="F24" i="42"/>
  <c r="N24" i="42" s="1"/>
  <c r="E24" i="42"/>
  <c r="F23" i="42"/>
  <c r="N23" i="42" s="1"/>
  <c r="E23" i="42"/>
  <c r="F22" i="42"/>
  <c r="N22" i="42" s="1"/>
  <c r="E22" i="42"/>
  <c r="F21" i="42"/>
  <c r="N21" i="42" s="1"/>
  <c r="E21" i="42"/>
  <c r="F20" i="42"/>
  <c r="N20" i="42" s="1"/>
  <c r="E20" i="42"/>
  <c r="F19" i="42"/>
  <c r="N19" i="42" s="1"/>
  <c r="E19" i="42"/>
  <c r="F18" i="42"/>
  <c r="N18" i="42" s="1"/>
  <c r="E18" i="42"/>
  <c r="F17" i="42"/>
  <c r="N17" i="42" s="1"/>
  <c r="E17" i="42"/>
  <c r="F16" i="42"/>
  <c r="N16" i="42" s="1"/>
  <c r="E16" i="42"/>
  <c r="F15" i="42"/>
  <c r="N15" i="42" s="1"/>
  <c r="E15" i="42"/>
  <c r="F14" i="42"/>
  <c r="N14" i="42" s="1"/>
  <c r="E14" i="42"/>
  <c r="F13" i="42"/>
  <c r="N13" i="42" s="1"/>
  <c r="E13" i="42"/>
  <c r="F12" i="42"/>
  <c r="N12" i="42" s="1"/>
  <c r="E12" i="42"/>
  <c r="F11" i="42"/>
  <c r="N11" i="42" s="1"/>
  <c r="E11" i="42"/>
  <c r="F10" i="42"/>
  <c r="N10" i="42" s="1"/>
  <c r="E10" i="42"/>
  <c r="M10" i="42" l="1"/>
  <c r="M11" i="42"/>
  <c r="M12" i="42"/>
  <c r="M13" i="42"/>
  <c r="M14" i="42"/>
  <c r="M15" i="42"/>
  <c r="M16" i="42"/>
  <c r="M17" i="42"/>
  <c r="M18" i="42"/>
  <c r="M19" i="42"/>
  <c r="M20" i="42"/>
  <c r="M21" i="42"/>
  <c r="M22" i="42"/>
  <c r="M23" i="42"/>
  <c r="M24" i="42"/>
  <c r="M25" i="42"/>
  <c r="M26" i="42"/>
  <c r="M27" i="42"/>
  <c r="M28" i="42"/>
  <c r="M29" i="42"/>
  <c r="M30" i="42"/>
  <c r="M31" i="42"/>
  <c r="M32" i="42"/>
  <c r="M33" i="42"/>
  <c r="M34" i="42"/>
  <c r="M35" i="42"/>
  <c r="M36" i="42"/>
  <c r="M37" i="42"/>
  <c r="M38" i="42"/>
  <c r="M39" i="42"/>
  <c r="M40" i="42"/>
  <c r="M41" i="42"/>
  <c r="M42" i="42"/>
  <c r="M43" i="42"/>
  <c r="M44" i="42"/>
  <c r="M45" i="42"/>
  <c r="M46" i="42"/>
  <c r="M47" i="42"/>
  <c r="M48" i="42"/>
  <c r="M49" i="42"/>
  <c r="M50" i="42"/>
  <c r="F9" i="11" l="1"/>
  <c r="D11" i="11" l="1"/>
  <c r="A11" i="11"/>
  <c r="A9" i="11"/>
  <c r="A7" i="11"/>
  <c r="I112" i="27" l="1"/>
  <c r="E112" i="27"/>
  <c r="I91" i="27"/>
  <c r="F41" i="27" s="1"/>
  <c r="J69" i="27"/>
  <c r="J68" i="27"/>
  <c r="J43" i="27"/>
  <c r="J42" i="27"/>
  <c r="G34" i="27"/>
  <c r="F34" i="27"/>
  <c r="E34" i="27"/>
  <c r="D34" i="27"/>
  <c r="C34" i="27"/>
  <c r="I34" i="27" s="1"/>
  <c r="G33" i="27"/>
  <c r="F33" i="27"/>
  <c r="E33" i="27"/>
  <c r="D33" i="27"/>
  <c r="I33" i="27" s="1"/>
  <c r="C33" i="27"/>
  <c r="G32" i="27"/>
  <c r="F32" i="27"/>
  <c r="E32" i="27"/>
  <c r="D32" i="27"/>
  <c r="C32" i="27"/>
  <c r="I32" i="27" s="1"/>
  <c r="G31" i="27"/>
  <c r="F31" i="27"/>
  <c r="E31" i="27"/>
  <c r="D31" i="27"/>
  <c r="H31" i="27" s="1"/>
  <c r="C31" i="27"/>
  <c r="G30" i="27"/>
  <c r="F30" i="27"/>
  <c r="E30" i="27"/>
  <c r="D30" i="27"/>
  <c r="I30" i="27" s="1"/>
  <c r="C30" i="27"/>
  <c r="G29" i="27"/>
  <c r="F29" i="27"/>
  <c r="E29" i="27"/>
  <c r="D29" i="27"/>
  <c r="C29" i="27"/>
  <c r="D77" i="27" s="1"/>
  <c r="G25" i="27"/>
  <c r="C25" i="27"/>
  <c r="G24" i="27"/>
  <c r="C24" i="27"/>
  <c r="G23" i="27"/>
  <c r="C23" i="27"/>
  <c r="G22" i="27"/>
  <c r="G21" i="27"/>
  <c r="B20" i="27"/>
  <c r="C22" i="27"/>
  <c r="C21" i="27"/>
  <c r="C20" i="27"/>
  <c r="A50" i="18"/>
  <c r="D50" i="18" s="1"/>
  <c r="L32" i="18"/>
  <c r="K32" i="18"/>
  <c r="J32" i="18"/>
  <c r="I32" i="18"/>
  <c r="H32" i="18"/>
  <c r="G32" i="18"/>
  <c r="F32" i="18"/>
  <c r="E32" i="18"/>
  <c r="D32" i="18"/>
  <c r="C32" i="18"/>
  <c r="O32" i="18" s="1"/>
  <c r="O31" i="18"/>
  <c r="L31" i="18"/>
  <c r="K31" i="18"/>
  <c r="J31" i="18"/>
  <c r="I31" i="18"/>
  <c r="H31" i="18"/>
  <c r="G31" i="18"/>
  <c r="F31" i="18"/>
  <c r="E31" i="18"/>
  <c r="D31" i="18"/>
  <c r="C31" i="18"/>
  <c r="N29" i="18"/>
  <c r="N28" i="18"/>
  <c r="N27" i="18"/>
  <c r="D26" i="18"/>
  <c r="E26" i="18" s="1"/>
  <c r="F26" i="18" s="1"/>
  <c r="G26" i="18" s="1"/>
  <c r="H26" i="18" s="1"/>
  <c r="I26" i="18" s="1"/>
  <c r="J26" i="18" s="1"/>
  <c r="K26" i="18" s="1"/>
  <c r="L26" i="18" s="1"/>
  <c r="L23" i="18"/>
  <c r="K23" i="18"/>
  <c r="J23" i="18"/>
  <c r="I23" i="18"/>
  <c r="H23" i="18"/>
  <c r="G23" i="18"/>
  <c r="F23" i="18"/>
  <c r="E23" i="18"/>
  <c r="D23" i="18"/>
  <c r="C23" i="18"/>
  <c r="O23" i="18" s="1"/>
  <c r="O22" i="18"/>
  <c r="L22" i="18"/>
  <c r="K22" i="18"/>
  <c r="J22" i="18"/>
  <c r="I22" i="18"/>
  <c r="H22" i="18"/>
  <c r="G22" i="18"/>
  <c r="F22" i="18"/>
  <c r="E22" i="18"/>
  <c r="D22" i="18"/>
  <c r="C22" i="18"/>
  <c r="V20" i="18"/>
  <c r="X31" i="18" s="1"/>
  <c r="N20" i="18"/>
  <c r="N19" i="18"/>
  <c r="N18" i="18"/>
  <c r="D17" i="18"/>
  <c r="E17" i="18" s="1"/>
  <c r="F17" i="18" s="1"/>
  <c r="G17" i="18" s="1"/>
  <c r="H17" i="18" s="1"/>
  <c r="I17" i="18" s="1"/>
  <c r="J17" i="18" s="1"/>
  <c r="K17" i="18" s="1"/>
  <c r="L17" i="18" s="1"/>
  <c r="V16" i="18"/>
  <c r="V14" i="18"/>
  <c r="V18" i="18" s="1"/>
  <c r="L14" i="18"/>
  <c r="K14" i="18"/>
  <c r="J14" i="18"/>
  <c r="I14" i="18"/>
  <c r="H14" i="18"/>
  <c r="G14" i="18"/>
  <c r="F14" i="18"/>
  <c r="E14" i="18"/>
  <c r="D14" i="18"/>
  <c r="C14" i="18"/>
  <c r="O14" i="18" s="1"/>
  <c r="O13" i="18"/>
  <c r="L13" i="18"/>
  <c r="K13" i="18"/>
  <c r="J13" i="18"/>
  <c r="I13" i="18"/>
  <c r="H13" i="18"/>
  <c r="G13" i="18"/>
  <c r="F13" i="18"/>
  <c r="E13" i="18"/>
  <c r="D13" i="18"/>
  <c r="C13" i="18"/>
  <c r="N11" i="18"/>
  <c r="N10" i="18"/>
  <c r="N9" i="18"/>
  <c r="D8" i="18"/>
  <c r="E8" i="18" s="1"/>
  <c r="F8" i="18" s="1"/>
  <c r="G8" i="18" s="1"/>
  <c r="H8" i="18" s="1"/>
  <c r="I8" i="18" s="1"/>
  <c r="J8" i="18" s="1"/>
  <c r="K8" i="18" s="1"/>
  <c r="L8" i="18" s="1"/>
  <c r="Q17" i="14"/>
  <c r="I17" i="14"/>
  <c r="Q16" i="14"/>
  <c r="I16" i="14"/>
  <c r="Q15" i="14"/>
  <c r="I15" i="14"/>
  <c r="Q14" i="14"/>
  <c r="I14" i="14"/>
  <c r="Q13" i="14"/>
  <c r="I13" i="14"/>
  <c r="Q12" i="14"/>
  <c r="I12" i="14"/>
  <c r="Q11" i="14"/>
  <c r="I11" i="14"/>
  <c r="Q10" i="14"/>
  <c r="I10" i="14"/>
  <c r="Q9" i="14"/>
  <c r="I9" i="14"/>
  <c r="Q8" i="14"/>
  <c r="I8" i="14"/>
  <c r="I31" i="27" l="1"/>
  <c r="I29" i="27"/>
  <c r="H78" i="27" s="1"/>
  <c r="H30" i="27"/>
  <c r="H79" i="27"/>
  <c r="H76" i="27"/>
  <c r="H75" i="27"/>
  <c r="J39" i="27"/>
  <c r="J65" i="27"/>
  <c r="H77" i="27"/>
  <c r="H34" i="27"/>
  <c r="J64" i="27"/>
  <c r="D75" i="27"/>
  <c r="D76" i="27"/>
  <c r="D78" i="27"/>
  <c r="D79" i="27"/>
  <c r="D95" i="27"/>
  <c r="D96" i="27"/>
  <c r="D97" i="27"/>
  <c r="D98" i="27"/>
  <c r="D99" i="27"/>
  <c r="D100" i="27"/>
  <c r="H33" i="27"/>
  <c r="H29" i="27"/>
  <c r="H32" i="27"/>
  <c r="J37" i="27"/>
  <c r="J63" i="27"/>
  <c r="X29" i="18"/>
  <c r="V22" i="18"/>
  <c r="V27" i="18" s="1"/>
  <c r="X28" i="18"/>
  <c r="E50" i="18"/>
  <c r="X27" i="18"/>
  <c r="B50" i="18"/>
  <c r="C50" i="18"/>
  <c r="Z25" i="12"/>
  <c r="P25" i="12"/>
  <c r="Z24" i="12"/>
  <c r="P24" i="12"/>
  <c r="Z23" i="12"/>
  <c r="P23" i="12"/>
  <c r="Z22" i="12"/>
  <c r="P22" i="12"/>
  <c r="Z21" i="12"/>
  <c r="P21" i="12"/>
  <c r="Z20" i="12"/>
  <c r="P20" i="12"/>
  <c r="Z19" i="12"/>
  <c r="P19" i="12"/>
  <c r="Z18" i="12"/>
  <c r="P18" i="12"/>
  <c r="Z17" i="12"/>
  <c r="P17" i="12"/>
  <c r="Z16" i="12"/>
  <c r="P16" i="12"/>
  <c r="Z15" i="12"/>
  <c r="P15" i="12"/>
  <c r="Z14" i="12"/>
  <c r="P14" i="12"/>
  <c r="Z13" i="12"/>
  <c r="P13" i="12"/>
  <c r="Z12" i="12"/>
  <c r="P12" i="12"/>
  <c r="V31" i="18" l="1"/>
  <c r="K75" i="27"/>
  <c r="K25" i="27" s="1"/>
  <c r="F40" i="27" s="1"/>
  <c r="V28" i="18"/>
  <c r="C79" i="27"/>
  <c r="C78" i="27"/>
  <c r="E78" i="27" s="1"/>
  <c r="C76" i="27"/>
  <c r="C75" i="27"/>
  <c r="C38" i="27"/>
  <c r="B79" i="27"/>
  <c r="E79" i="27" s="1"/>
  <c r="B78" i="27"/>
  <c r="B76" i="27"/>
  <c r="B75" i="27"/>
  <c r="C77" i="27"/>
  <c r="C39" i="27"/>
  <c r="B77" i="27"/>
  <c r="G79" i="27"/>
  <c r="G78" i="27"/>
  <c r="G76" i="27"/>
  <c r="G75" i="27"/>
  <c r="G77" i="27"/>
  <c r="C43" i="27"/>
  <c r="J38" i="27"/>
  <c r="J75" i="27" s="1"/>
  <c r="K22" i="27" s="1"/>
  <c r="F39" i="27" s="1"/>
  <c r="G100" i="27"/>
  <c r="G99" i="27"/>
  <c r="G98" i="27"/>
  <c r="G97" i="27"/>
  <c r="G96" i="27"/>
  <c r="G95" i="27"/>
  <c r="C69" i="27"/>
  <c r="C100" i="27"/>
  <c r="C99" i="27"/>
  <c r="C98" i="27"/>
  <c r="C97" i="27"/>
  <c r="C96" i="27"/>
  <c r="C95" i="27"/>
  <c r="C64" i="27"/>
  <c r="B100" i="27"/>
  <c r="B99" i="27"/>
  <c r="B98" i="27"/>
  <c r="B97" i="27"/>
  <c r="B96" i="27"/>
  <c r="B95" i="27"/>
  <c r="K78" i="27"/>
  <c r="C65" i="27"/>
  <c r="V29" i="18"/>
  <c r="J78" i="27" l="1"/>
  <c r="E76" i="27"/>
  <c r="E75" i="27"/>
  <c r="E91" i="27" s="1"/>
  <c r="E40" i="27" s="1"/>
  <c r="E77" i="2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Jarold March</author>
    <author>CPS</author>
    <author>Rebecka Broussard</author>
    <author>dedyvean</author>
    <author>Doug Edyvean</author>
  </authors>
  <commentList>
    <comment ref="E4" authorId="0" shapeId="0" xr:uid="{00000000-0006-0000-0200-000001000000}">
      <text>
        <r>
          <rPr>
            <b/>
            <sz val="8"/>
            <color indexed="81"/>
            <rFont val="Tahoma"/>
            <family val="2"/>
          </rPr>
          <t xml:space="preserve">Part Name on Amerequip component level print </t>
        </r>
      </text>
    </comment>
    <comment ref="O4" authorId="1" shapeId="0" xr:uid="{00000000-0006-0000-0200-000002000000}">
      <text>
        <r>
          <rPr>
            <b/>
            <sz val="8"/>
            <color indexed="81"/>
            <rFont val="Tahoma"/>
            <family val="2"/>
          </rPr>
          <t>Amerequip Part number on the Amerequip Part Print</t>
        </r>
        <r>
          <rPr>
            <sz val="8"/>
            <color indexed="81"/>
            <rFont val="Tahoma"/>
            <family val="2"/>
          </rPr>
          <t xml:space="preserve">
</t>
        </r>
      </text>
    </comment>
    <comment ref="G6" authorId="2" shapeId="0" xr:uid="{00000000-0006-0000-0200-000003000000}">
      <text>
        <r>
          <rPr>
            <b/>
            <sz val="9"/>
            <color indexed="81"/>
            <rFont val="Tahoma"/>
            <family val="2"/>
          </rPr>
          <t>Engineering Revision level on Amerequip/or contract manufactering component level print</t>
        </r>
        <r>
          <rPr>
            <sz val="9"/>
            <color indexed="81"/>
            <rFont val="Tahoma"/>
            <family val="2"/>
          </rPr>
          <t xml:space="preserve">
</t>
        </r>
      </text>
    </comment>
    <comment ref="J6" authorId="2" shapeId="0" xr:uid="{00000000-0006-0000-0200-000004000000}">
      <text>
        <r>
          <rPr>
            <b/>
            <sz val="9"/>
            <color indexed="81"/>
            <rFont val="Tahoma"/>
            <family val="2"/>
          </rPr>
          <t>Date of drawing revision level</t>
        </r>
        <r>
          <rPr>
            <sz val="9"/>
            <color indexed="81"/>
            <rFont val="Tahoma"/>
            <family val="2"/>
          </rPr>
          <t xml:space="preserve">
</t>
        </r>
      </text>
    </comment>
    <comment ref="N6" authorId="2" shapeId="0" xr:uid="{00000000-0006-0000-0200-000005000000}">
      <text>
        <r>
          <rPr>
            <b/>
            <sz val="9"/>
            <color indexed="81"/>
            <rFont val="Tahoma"/>
            <family val="2"/>
          </rPr>
          <t>Enter this number as found on the first production release purchase order.</t>
        </r>
        <r>
          <rPr>
            <sz val="9"/>
            <color indexed="81"/>
            <rFont val="Tahoma"/>
            <family val="2"/>
          </rPr>
          <t xml:space="preserve">
</t>
        </r>
      </text>
    </comment>
    <comment ref="C9" authorId="3" shapeId="0" xr:uid="{00000000-0006-0000-0200-000006000000}">
      <text>
        <r>
          <rPr>
            <b/>
            <sz val="8"/>
            <color indexed="81"/>
            <rFont val="Tahoma"/>
            <family val="2"/>
          </rPr>
          <t>Full Name of Company or Division</t>
        </r>
      </text>
    </comment>
    <comment ref="H9" authorId="1" shapeId="0" xr:uid="{00000000-0006-0000-0200-000007000000}">
      <text>
        <r>
          <rPr>
            <b/>
            <sz val="8"/>
            <color indexed="81"/>
            <rFont val="Tahoma"/>
            <family val="2"/>
          </rPr>
          <t>Supplier Vendor number as assigned byAmerequip, if applicable.</t>
        </r>
        <r>
          <rPr>
            <sz val="8"/>
            <color indexed="81"/>
            <rFont val="Tahoma"/>
            <family val="2"/>
          </rPr>
          <t xml:space="preserve">
</t>
        </r>
      </text>
    </comment>
    <comment ref="K9" authorId="4" shapeId="0" xr:uid="{00000000-0006-0000-0200-000008000000}">
      <text>
        <r>
          <rPr>
            <b/>
            <sz val="8"/>
            <color indexed="81"/>
            <rFont val="Tahoma"/>
            <family val="2"/>
          </rPr>
          <t xml:space="preserve">Amerequip Corp. Name
</t>
        </r>
      </text>
    </comment>
    <comment ref="C11" authorId="3" shapeId="0" xr:uid="{00000000-0006-0000-0200-000009000000}">
      <text>
        <r>
          <rPr>
            <b/>
            <sz val="8"/>
            <color indexed="81"/>
            <rFont val="Tahoma"/>
            <family val="2"/>
          </rPr>
          <t>Street address of either the primary site of manufacture or origin of submission.</t>
        </r>
      </text>
    </comment>
    <comment ref="K11" authorId="3" shapeId="0" xr:uid="{00000000-0006-0000-0200-00000A000000}">
      <text>
        <r>
          <rPr>
            <b/>
            <sz val="8"/>
            <color indexed="81"/>
            <rFont val="Tahoma"/>
            <family val="2"/>
          </rPr>
          <t xml:space="preserve">Buyer who has been your primary contact for business with Amerequip .
</t>
        </r>
      </text>
    </comment>
    <comment ref="G20" authorId="0" shapeId="0" xr:uid="{00000000-0006-0000-0200-00000D000000}">
      <text>
        <r>
          <rPr>
            <b/>
            <sz val="8"/>
            <color indexed="81"/>
            <rFont val="Tahoma"/>
            <family val="2"/>
          </rPr>
          <t>Check the appropriate box.  Add explanatory details in the "other" section</t>
        </r>
        <r>
          <rPr>
            <sz val="8"/>
            <color indexed="81"/>
            <rFont val="Tahoma"/>
            <family val="2"/>
          </rPr>
          <t xml:space="preserve">
</t>
        </r>
      </text>
    </comment>
    <comment ref="G32" authorId="0" shapeId="0" xr:uid="{00000000-0006-0000-0200-00000F000000}">
      <text>
        <r>
          <rPr>
            <b/>
            <sz val="8"/>
            <color indexed="81"/>
            <rFont val="Tahoma"/>
            <family val="2"/>
          </rPr>
          <t>Check the appropriate boxes for dimensional, material tests, performance tests, appearance evaluation, and statistical data if included in the submission.</t>
        </r>
        <r>
          <rPr>
            <sz val="8"/>
            <color indexed="81"/>
            <rFont val="Tahoma"/>
            <family val="2"/>
          </rPr>
          <t xml:space="preserve">
</t>
        </r>
      </text>
    </comment>
    <comment ref="N45" authorId="2" shapeId="0" xr:uid="{00000000-0006-0000-0200-000010000000}">
      <text>
        <r>
          <rPr>
            <b/>
            <sz val="9"/>
            <color indexed="81"/>
            <rFont val="Tahoma"/>
            <family val="2"/>
          </rPr>
          <t>Please provide details on the number of molds. cavities or production processes within the overall production of the part reflected on the submission</t>
        </r>
        <r>
          <rPr>
            <sz val="9"/>
            <color indexed="81"/>
            <rFont val="Tahoma"/>
            <family val="2"/>
          </rPr>
          <t xml:space="preserve">
</t>
        </r>
      </text>
    </comment>
    <comment ref="G52" authorId="0" shapeId="0" xr:uid="{00000000-0006-0000-0200-000011000000}">
      <text>
        <r>
          <rPr>
            <b/>
            <sz val="8"/>
            <color indexed="81"/>
            <rFont val="Tahoma"/>
            <family val="2"/>
          </rPr>
          <t>Provide any explanatory details on the submission results, additional information may be attached as appropriate. Be sure to clearly state any known deviations.</t>
        </r>
        <r>
          <rPr>
            <sz val="8"/>
            <color indexed="81"/>
            <rFont val="Tahoma"/>
            <family val="2"/>
          </rPr>
          <t xml:space="preserve">
</t>
        </r>
      </text>
    </comment>
    <comment ref="E57" authorId="3" shapeId="0" xr:uid="{00000000-0006-0000-0200-000012000000}">
      <text>
        <r>
          <rPr>
            <b/>
            <sz val="8"/>
            <color indexed="81"/>
            <rFont val="Tahoma"/>
            <family val="2"/>
          </rPr>
          <t xml:space="preserve">Name of individual responsible for preparing the part submission.
</t>
        </r>
      </text>
    </comment>
    <comment ref="G59" authorId="0" shapeId="0" xr:uid="{00000000-0006-0000-0200-000013000000}">
      <text>
        <r>
          <rPr>
            <b/>
            <sz val="8"/>
            <color indexed="81"/>
            <rFont val="Tahoma"/>
            <family val="2"/>
          </rPr>
          <t>The responsible supplier official, after verifying that the results show conformance to all customer requirements and that all required documentation is available shall approve the declaration and provide title, phone number,  fax number and email address.</t>
        </r>
        <r>
          <rPr>
            <sz val="8"/>
            <color indexed="81"/>
            <rFont val="Tahoma"/>
            <family val="2"/>
          </rPr>
          <t xml:space="preserve">
</t>
        </r>
      </text>
    </comment>
    <comment ref="B61" authorId="2" shapeId="0" xr:uid="{00000000-0006-0000-0200-000014000000}">
      <text>
        <r>
          <rPr>
            <b/>
            <sz val="9"/>
            <color indexed="81"/>
            <rFont val="Tahoma"/>
            <family val="2"/>
          </rPr>
          <t>This section is for Amerequip approvals only</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EFFB1</author>
    <author>Doug Edyvean</author>
  </authors>
  <commentList>
    <comment ref="J2" authorId="0" shapeId="0" xr:uid="{00000000-0006-0000-1300-000001000000}">
      <text>
        <r>
          <rPr>
            <sz val="8"/>
            <color indexed="81"/>
            <rFont val="Arial Black"/>
            <family val="2"/>
          </rPr>
          <t>Refer to PPAP handbook for divisional specific packaging and testing requirements.</t>
        </r>
        <r>
          <rPr>
            <sz val="8"/>
            <color indexed="81"/>
            <rFont val="Tahoma"/>
            <family val="2"/>
          </rPr>
          <t xml:space="preserve">
</t>
        </r>
      </text>
    </comment>
    <comment ref="A3" authorId="1" shapeId="0" xr:uid="{00000000-0006-0000-1300-000002000000}">
      <text>
        <r>
          <rPr>
            <b/>
            <sz val="8"/>
            <color indexed="81"/>
            <rFont val="Tahoma"/>
            <family val="2"/>
          </rPr>
          <t>Date packaging design and this document are complete</t>
        </r>
        <r>
          <rPr>
            <sz val="8"/>
            <color indexed="81"/>
            <rFont val="Tahoma"/>
            <family val="2"/>
          </rPr>
          <t xml:space="preserve">
</t>
        </r>
      </text>
    </comment>
    <comment ref="D3" authorId="1" shapeId="0" xr:uid="{00000000-0006-0000-1300-000003000000}">
      <text>
        <r>
          <rPr>
            <b/>
            <sz val="8"/>
            <color indexed="81"/>
            <rFont val="Tahoma"/>
            <family val="2"/>
          </rPr>
          <t>Overall person responsible for packaging in the event Amerequip has a concern or labeling question.</t>
        </r>
        <r>
          <rPr>
            <sz val="8"/>
            <color indexed="81"/>
            <rFont val="Tahoma"/>
            <family val="2"/>
          </rPr>
          <t xml:space="preserve">
</t>
        </r>
      </text>
    </comment>
    <comment ref="G3" authorId="1" shapeId="0" xr:uid="{00000000-0006-0000-1300-000004000000}">
      <text>
        <r>
          <rPr>
            <b/>
            <sz val="8"/>
            <color indexed="81"/>
            <rFont val="Tahoma"/>
            <family val="2"/>
          </rPr>
          <t>Part number as it appears on the the Amerequip Part Print.</t>
        </r>
        <r>
          <rPr>
            <sz val="8"/>
            <color indexed="81"/>
            <rFont val="Tahoma"/>
            <family val="2"/>
          </rPr>
          <t xml:space="preserve">
</t>
        </r>
      </text>
    </comment>
    <comment ref="A5" authorId="1" shapeId="0" xr:uid="{00000000-0006-0000-1300-000005000000}">
      <text>
        <r>
          <rPr>
            <b/>
            <sz val="8"/>
            <color indexed="81"/>
            <rFont val="Tahoma"/>
            <family val="2"/>
          </rPr>
          <t xml:space="preserve">Supplier Name </t>
        </r>
        <r>
          <rPr>
            <sz val="8"/>
            <color indexed="81"/>
            <rFont val="Tahoma"/>
            <family val="2"/>
          </rPr>
          <t xml:space="preserve">
</t>
        </r>
      </text>
    </comment>
    <comment ref="D5" authorId="1" shapeId="0" xr:uid="{00000000-0006-0000-1300-000006000000}">
      <text>
        <r>
          <rPr>
            <b/>
            <sz val="8"/>
            <color indexed="81"/>
            <rFont val="Tahoma"/>
            <family val="2"/>
          </rPr>
          <t>Supplier Phone Number.</t>
        </r>
      </text>
    </comment>
    <comment ref="G5" authorId="1" shapeId="0" xr:uid="{00000000-0006-0000-1300-000007000000}">
      <text>
        <r>
          <rPr>
            <b/>
            <sz val="8"/>
            <color indexed="81"/>
            <rFont val="Tahoma"/>
            <family val="2"/>
          </rPr>
          <t>Revision Level as identified on the Amerequip Part Print.</t>
        </r>
        <r>
          <rPr>
            <sz val="8"/>
            <color indexed="81"/>
            <rFont val="Tahoma"/>
            <family val="2"/>
          </rPr>
          <t xml:space="preserve">
</t>
        </r>
      </text>
    </comment>
    <comment ref="A7" authorId="1" shapeId="0" xr:uid="{00000000-0006-0000-1300-000008000000}">
      <text>
        <r>
          <rPr>
            <b/>
            <sz val="8"/>
            <color indexed="81"/>
            <rFont val="Tahoma"/>
            <family val="2"/>
          </rPr>
          <t>Amerequip supplier code, if applicable</t>
        </r>
        <r>
          <rPr>
            <sz val="8"/>
            <color indexed="81"/>
            <rFont val="Tahoma"/>
            <family val="2"/>
          </rPr>
          <t xml:space="preserve">
, </t>
        </r>
      </text>
    </comment>
    <comment ref="D7" authorId="1" shapeId="0" xr:uid="{00000000-0006-0000-1300-000009000000}">
      <text>
        <r>
          <rPr>
            <b/>
            <sz val="8"/>
            <color indexed="81"/>
            <rFont val="Tahoma"/>
            <family val="2"/>
          </rPr>
          <t>Fax number or email address for Supplier</t>
        </r>
        <r>
          <rPr>
            <sz val="8"/>
            <color indexed="81"/>
            <rFont val="Tahoma"/>
            <family val="2"/>
          </rPr>
          <t xml:space="preserve">
</t>
        </r>
      </text>
    </comment>
    <comment ref="G7" authorId="1" shapeId="0" xr:uid="{00000000-0006-0000-1300-00000A000000}">
      <text>
        <r>
          <rPr>
            <b/>
            <sz val="8"/>
            <color indexed="81"/>
            <rFont val="Tahoma"/>
            <family val="2"/>
          </rPr>
          <t>Description as it appears on the Amerequip Part Print.</t>
        </r>
        <r>
          <rPr>
            <sz val="8"/>
            <color indexed="81"/>
            <rFont val="Tahoma"/>
            <family val="2"/>
          </rPr>
          <t xml:space="preserve">
</t>
        </r>
      </text>
    </comment>
    <comment ref="D9" authorId="1" shapeId="0" xr:uid="{00000000-0006-0000-1300-00000B000000}">
      <text>
        <r>
          <rPr>
            <b/>
            <sz val="8"/>
            <color indexed="81"/>
            <rFont val="Tahoma"/>
            <family val="2"/>
          </rPr>
          <t>Email address for the Packaging Contact.</t>
        </r>
      </text>
    </comment>
    <comment ref="I9" authorId="1" shapeId="0" xr:uid="{00000000-0006-0000-1300-00000C000000}">
      <text>
        <r>
          <rPr>
            <b/>
            <sz val="8"/>
            <color indexed="81"/>
            <rFont val="Tahoma"/>
            <family val="2"/>
          </rPr>
          <t xml:space="preserve">Please identiy any Hazmat products or packaging materials
</t>
        </r>
      </text>
    </comment>
  </commentList>
</comments>
</file>

<file path=xl/sharedStrings.xml><?xml version="1.0" encoding="utf-8"?>
<sst xmlns="http://schemas.openxmlformats.org/spreadsheetml/2006/main" count="1103" uniqueCount="797">
  <si>
    <t>Supplier Change Request</t>
  </si>
  <si>
    <t>Supplier Name</t>
  </si>
  <si>
    <t>Supplier Number</t>
  </si>
  <si>
    <t>Level 1</t>
  </si>
  <si>
    <t>Level 2</t>
  </si>
  <si>
    <t>Level 3</t>
  </si>
  <si>
    <t xml:space="preserve">PPAP INTRODUCTION </t>
  </si>
  <si>
    <r>
      <rPr>
        <sz val="10"/>
        <rFont val="Arial"/>
        <family val="2"/>
      </rPr>
      <t xml:space="preserve">The information in blue is interlinked to the other spreadsheets.                                                                            
</t>
    </r>
    <r>
      <rPr>
        <b/>
        <sz val="10"/>
        <color indexed="12"/>
        <rFont val="Arial"/>
        <family val="2"/>
      </rPr>
      <t>FILL IN THE BLUE SECTIONS FOR AUTOMATIC INPUT INTO FORMS</t>
    </r>
  </si>
  <si>
    <t>Part Name</t>
  </si>
  <si>
    <t>Part Number</t>
  </si>
  <si>
    <t>Engineering Revision Level</t>
  </si>
  <si>
    <t>Engineering Revision Level Date</t>
  </si>
  <si>
    <t>N/A</t>
  </si>
  <si>
    <t>Street Address</t>
  </si>
  <si>
    <t>City</t>
  </si>
  <si>
    <t>State</t>
  </si>
  <si>
    <t>Country</t>
  </si>
  <si>
    <t>Zip</t>
  </si>
  <si>
    <t>Phone Number</t>
  </si>
  <si>
    <t>Fax Number</t>
  </si>
  <si>
    <t xml:space="preserve"> </t>
  </si>
  <si>
    <t>Email Address</t>
  </si>
  <si>
    <t>PPAP packages are expected to be received by Amerequip Corporation by the date assigned by Amerequip Corporation Designee.  If for any reason you cannot meet this date, contact Amerequip Corporation Designee for resolution.</t>
  </si>
  <si>
    <t xml:space="preserve">It is the policy of Amerequip Corporation to approve initial samples of supplier provided parts before receiving production orders of those parts Amerequip has developed the PPAP PROCESS to facilitate this requirement. </t>
  </si>
  <si>
    <t>Part Number:</t>
  </si>
  <si>
    <t>Purchase Order No.</t>
  </si>
  <si>
    <t>Part Description:</t>
  </si>
  <si>
    <t>PPAP SAMPLE PARTS</t>
  </si>
  <si>
    <t>INSPECTION VERIFICATION REQUIRED</t>
  </si>
  <si>
    <t xml:space="preserve">Purchased Order#: </t>
  </si>
  <si>
    <t xml:space="preserve">Revision Level: </t>
  </si>
  <si>
    <t xml:space="preserve">Supplier Name: </t>
  </si>
  <si>
    <t xml:space="preserve">Supplier Inspected By: </t>
  </si>
  <si>
    <t>Send identified sample(s), such as, Piece#1, Piece#2, Piece#3, etc to Amerequip Corporation with appropriate label.</t>
  </si>
  <si>
    <t xml:space="preserve">                          PPAP SAMPLE PARTS - LABEL</t>
  </si>
  <si>
    <t xml:space="preserve">Amerequip Part Number: </t>
  </si>
  <si>
    <t xml:space="preserve">Date of Manufacture: </t>
  </si>
  <si>
    <t>Quantity:</t>
  </si>
  <si>
    <t>Please complete and attach this page on the outside of each package in plain view of a fork lift/material handler/operator. 
Put the Packing slip pocket near the label. 
In the event parts are “Loose” shipped, a label should be placed on each part. This would also apply to parts laying on pallets. 
Labels on a painted part must be wire tied or attached in such a way that the painted surface is protected from label adhesion.</t>
  </si>
  <si>
    <t>PART NUMBER:</t>
  </si>
  <si>
    <t>SUPPLIER NUMBER:</t>
  </si>
  <si>
    <t>PART NAME:</t>
  </si>
  <si>
    <t>NAME OF INSPECTION FACILITY:</t>
  </si>
  <si>
    <t>DATE:</t>
  </si>
  <si>
    <t>Supplier required to provide marked up drawing to identify items inspected.</t>
  </si>
  <si>
    <t>ITEM</t>
  </si>
  <si>
    <t>DIMENSION / SPECIFICATION</t>
  </si>
  <si>
    <t>SPECIFICATION / LIMITS</t>
  </si>
  <si>
    <t>MIN</t>
  </si>
  <si>
    <t>MAX</t>
  </si>
  <si>
    <t>Piece 1</t>
  </si>
  <si>
    <t>Piece 2</t>
  </si>
  <si>
    <t>Piece 3</t>
  </si>
  <si>
    <t>Blanket statements of conformance are unacceptable for any test results.</t>
  </si>
  <si>
    <t>PRINT NAME</t>
  </si>
  <si>
    <t>SIGNATURE</t>
  </si>
  <si>
    <t>TITLE</t>
  </si>
  <si>
    <t>DATE</t>
  </si>
  <si>
    <t xml:space="preserve">PART NUMBER: </t>
  </si>
  <si>
    <t xml:space="preserve">SUPPLIER NAME: </t>
  </si>
  <si>
    <t xml:space="preserve">SUPPLIER NUMBER: </t>
  </si>
  <si>
    <t>Piece 4</t>
  </si>
  <si>
    <t>Piece 5</t>
  </si>
  <si>
    <t>Part Name/Description</t>
  </si>
  <si>
    <t>Amerequip Corporation</t>
  </si>
  <si>
    <t>Supplier:</t>
  </si>
  <si>
    <t>Material</t>
  </si>
  <si>
    <t>Date:</t>
  </si>
  <si>
    <t>Control Plan Category</t>
  </si>
  <si>
    <t>Preparer</t>
  </si>
  <si>
    <t>Date</t>
  </si>
  <si>
    <t>Revision Date</t>
  </si>
  <si>
    <t>Page</t>
  </si>
  <si>
    <t>Control Plan Number</t>
  </si>
  <si>
    <t>Responsible Person</t>
  </si>
  <si>
    <t>Customer Engineering Approval (If Req'd)</t>
  </si>
  <si>
    <t>Date (If Req'd)</t>
  </si>
  <si>
    <t>Supplier / Plant Approval / Date</t>
  </si>
  <si>
    <t>Customer Quality Approval (If Req'd)</t>
  </si>
  <si>
    <t>Part Name / Description</t>
  </si>
  <si>
    <t>Engineering Change Level / Revision Level</t>
  </si>
  <si>
    <t>Other Approval (If Req'd)</t>
  </si>
  <si>
    <t>Supplier / Plant</t>
  </si>
  <si>
    <t>Supplier ID / Code</t>
  </si>
  <si>
    <t>Decision / Engineering Change Number</t>
  </si>
  <si>
    <t>Core Team Members</t>
  </si>
  <si>
    <t>Part / Process Number</t>
  </si>
  <si>
    <t>Process Name / Operation Description</t>
  </si>
  <si>
    <t>Machine, Device, Jig, Tools for Manufacturing</t>
  </si>
  <si>
    <t>Characteristics</t>
  </si>
  <si>
    <t>Methods</t>
  </si>
  <si>
    <t>Reaction Plan</t>
  </si>
  <si>
    <t>No.</t>
  </si>
  <si>
    <t>Product</t>
  </si>
  <si>
    <t>Process</t>
  </si>
  <si>
    <t>Product / Process Specification / Tolerance</t>
  </si>
  <si>
    <t>Evaluation / Measurement Technique</t>
  </si>
  <si>
    <t>Sample Size</t>
  </si>
  <si>
    <t>Sample Frequency</t>
  </si>
  <si>
    <t>Control Method</t>
  </si>
  <si>
    <t xml:space="preserve">CONTROL PLAN  </t>
  </si>
  <si>
    <t>Project Management Form</t>
  </si>
  <si>
    <t>REV: A</t>
  </si>
  <si>
    <t>PAGES:</t>
  </si>
  <si>
    <t>SUBJECT: DFMEA</t>
  </si>
  <si>
    <t>DATE: 02/04/2016</t>
  </si>
  <si>
    <t>DOC: F-PM-P003</t>
  </si>
  <si>
    <t>AUTHOR: Micheal Wick</t>
  </si>
  <si>
    <t>APPROVED BY: Jim Varner/Brian Klapperich</t>
  </si>
  <si>
    <t>Failure Mode Effects Analysis</t>
  </si>
  <si>
    <t>Facilitator:</t>
  </si>
  <si>
    <t>Team:</t>
  </si>
  <si>
    <t>Project:</t>
  </si>
  <si>
    <t>Process Responsibility:</t>
  </si>
  <si>
    <t>Type:</t>
  </si>
  <si>
    <t>Prepared By:</t>
  </si>
  <si>
    <t>Production Date:</t>
  </si>
  <si>
    <t>Function</t>
  </si>
  <si>
    <t>Potential Failure Mode(s)</t>
  </si>
  <si>
    <t>Potential Effect(s) of Failure</t>
  </si>
  <si>
    <t>Severity</t>
  </si>
  <si>
    <t>Class</t>
  </si>
  <si>
    <t>Potential Cause(s)  / Mechanism(s) of Failure</t>
  </si>
  <si>
    <t>Occurance</t>
  </si>
  <si>
    <t xml:space="preserve">Current Design Controls </t>
  </si>
  <si>
    <t>Detection</t>
  </si>
  <si>
    <t>R. P. N.</t>
  </si>
  <si>
    <t>Recommended Actions</t>
  </si>
  <si>
    <t>Responsibility &amp; Target Completion Date</t>
  </si>
  <si>
    <t>Action Results</t>
  </si>
  <si>
    <t>Actions    Taken</t>
  </si>
  <si>
    <t>Sev</t>
  </si>
  <si>
    <t>Occ</t>
  </si>
  <si>
    <t>Det</t>
  </si>
  <si>
    <t>RPN</t>
  </si>
  <si>
    <r>
      <t xml:space="preserve">Amerequip </t>
    </r>
    <r>
      <rPr>
        <b/>
        <u/>
        <sz val="14"/>
        <rFont val="Arial"/>
        <family val="2"/>
      </rPr>
      <t>SEVERITY</t>
    </r>
    <r>
      <rPr>
        <sz val="14"/>
        <rFont val="Arial"/>
        <family val="2"/>
      </rPr>
      <t xml:space="preserve"> (System, Subsystem, &amp; Part)</t>
    </r>
  </si>
  <si>
    <t>Rank</t>
  </si>
  <si>
    <t>Criteria: Severity of effect</t>
  </si>
  <si>
    <t>Customer perception</t>
  </si>
  <si>
    <r>
      <t xml:space="preserve">Highest, </t>
    </r>
    <r>
      <rPr>
        <b/>
        <sz val="10"/>
        <rFont val="Arial"/>
        <family val="2"/>
      </rPr>
      <t>w/o warning</t>
    </r>
  </si>
  <si>
    <t>Potential failure mode may affect safe machine operation and or involves non-compliance with government regulation</t>
  </si>
  <si>
    <t>Safety/legal</t>
  </si>
  <si>
    <r>
      <t xml:space="preserve">Highest, </t>
    </r>
    <r>
      <rPr>
        <b/>
        <sz val="10"/>
        <rFont val="Arial"/>
        <family val="2"/>
      </rPr>
      <t>w/ warning</t>
    </r>
  </si>
  <si>
    <t>Very high</t>
  </si>
  <si>
    <t>Machine down, Machine item inoperable, with loss of primary function</t>
  </si>
  <si>
    <t>Customer very dissatisfied</t>
  </si>
  <si>
    <t>High</t>
  </si>
  <si>
    <r>
      <t xml:space="preserve">Machine/component operable, but at reduced level of performance.  Failure results in loss of sub-system function (HVAC, etc)  </t>
    </r>
    <r>
      <rPr>
        <b/>
        <sz val="12"/>
        <rFont val="Arial"/>
        <family val="2"/>
      </rPr>
      <t>Customer very dissatisfied.</t>
    </r>
  </si>
  <si>
    <t>Moderate</t>
  </si>
  <si>
    <r>
      <t>Machine/component</t>
    </r>
    <r>
      <rPr>
        <sz val="12"/>
        <color indexed="10"/>
        <rFont val="Arial"/>
        <family val="2"/>
      </rPr>
      <t xml:space="preserve"> </t>
    </r>
    <r>
      <rPr>
        <sz val="12"/>
        <rFont val="Arial"/>
        <family val="2"/>
      </rPr>
      <t>operable, but at comfort/convenience components inoperable.  Customer experiences discomfort.</t>
    </r>
  </si>
  <si>
    <t>Customer dissatisfied</t>
  </si>
  <si>
    <t>Low</t>
  </si>
  <si>
    <r>
      <t xml:space="preserve">Product operable at reduced performance and gradual performance degradation.  </t>
    </r>
    <r>
      <rPr>
        <b/>
        <sz val="12"/>
        <rFont val="Arial"/>
        <family val="2"/>
      </rPr>
      <t>Customer dissatisfied.</t>
    </r>
  </si>
  <si>
    <t>Very Low</t>
  </si>
  <si>
    <t>Fit &amp; finish/squeak/rattle.  Item does not conform and is noticed by most customers.</t>
  </si>
  <si>
    <t>Nuisance</t>
  </si>
  <si>
    <t>Minor</t>
  </si>
  <si>
    <r>
      <t xml:space="preserve">Failure is insignificant, product may be operable at a slightly reduced performance.  Non-conformance noticed by average customer.  </t>
    </r>
    <r>
      <rPr>
        <b/>
        <sz val="12"/>
        <rFont val="Arial"/>
        <family val="2"/>
      </rPr>
      <t>Minimum effect on performance.</t>
    </r>
  </si>
  <si>
    <t>Very Minor</t>
  </si>
  <si>
    <t>Fit &amp; finish/squeak/rattle.  Item does not conform and is noticed by discriminating customers.</t>
  </si>
  <si>
    <t>None</t>
  </si>
  <si>
    <t>Failure has no perceptible effect on product performance and customer will probably not notice the failure.</t>
  </si>
  <si>
    <t>Not noticeable</t>
  </si>
  <si>
    <r>
      <t xml:space="preserve">Amerequip </t>
    </r>
    <r>
      <rPr>
        <b/>
        <u/>
        <sz val="14"/>
        <rFont val="Arial"/>
        <family val="2"/>
      </rPr>
      <t>OCCURRENCE</t>
    </r>
    <r>
      <rPr>
        <b/>
        <sz val="14"/>
        <rFont val="Arial"/>
        <family val="2"/>
      </rPr>
      <t xml:space="preserve"> </t>
    </r>
    <r>
      <rPr>
        <sz val="14"/>
        <rFont val="Arial"/>
        <family val="2"/>
      </rPr>
      <t>(System, Subsystem, &amp; Part)</t>
    </r>
  </si>
  <si>
    <t>Probability</t>
  </si>
  <si>
    <t>Failure Rate @ FIRST YR (If wty data avail)</t>
  </si>
  <si>
    <t>Equivalent fraction          (1/x)</t>
  </si>
  <si>
    <t>Failure Rate @ DESIGN LIFE</t>
  </si>
  <si>
    <r>
      <t xml:space="preserve">Occurrence Explanation:  </t>
    </r>
    <r>
      <rPr>
        <sz val="12"/>
        <rFont val="Arial"/>
        <family val="2"/>
      </rPr>
      <t>If warranty data on similar design is available, use the info below as a guideline and failure rates to rank. Otherwise</t>
    </r>
    <r>
      <rPr>
        <b/>
        <sz val="12"/>
        <rFont val="Arial"/>
        <family val="2"/>
      </rPr>
      <t xml:space="preserve">, in the absence of warranty data, use probability &amp; rank column only. </t>
    </r>
  </si>
  <si>
    <t>Almost certain to fail</t>
  </si>
  <si>
    <t>&gt;10%</t>
  </si>
  <si>
    <t>&lt;10</t>
  </si>
  <si>
    <r>
      <t>Very High:</t>
    </r>
    <r>
      <rPr>
        <sz val="12"/>
        <rFont val="Arial"/>
        <family val="2"/>
      </rPr>
      <t xml:space="preserve"> Failure is almost certain</t>
    </r>
  </si>
  <si>
    <t>Extremely high</t>
  </si>
  <si>
    <r>
      <t>High:</t>
    </r>
    <r>
      <rPr>
        <sz val="12"/>
        <rFont val="Arial"/>
        <family val="2"/>
      </rPr>
      <t xml:space="preserve"> Repeated failures</t>
    </r>
  </si>
  <si>
    <t>Moderately high</t>
  </si>
  <si>
    <t>&gt;50%</t>
  </si>
  <si>
    <t>20-50%</t>
  </si>
  <si>
    <r>
      <t xml:space="preserve">Moderate: </t>
    </r>
    <r>
      <rPr>
        <sz val="12"/>
        <rFont val="Arial"/>
        <family val="2"/>
      </rPr>
      <t xml:space="preserve">Occasional failures.  Traditionally, PIPs occur on failure rates &gt; 2% in the first yr on </t>
    </r>
    <r>
      <rPr>
        <b/>
        <sz val="12"/>
        <rFont val="Arial"/>
        <family val="2"/>
      </rPr>
      <t xml:space="preserve">critical </t>
    </r>
    <r>
      <rPr>
        <sz val="12"/>
        <rFont val="Arial"/>
        <family val="2"/>
      </rPr>
      <t>parts/components</t>
    </r>
  </si>
  <si>
    <t>Low to Moderate</t>
  </si>
  <si>
    <t>10-20%</t>
  </si>
  <si>
    <t>5-10%</t>
  </si>
  <si>
    <r>
      <t>Low:</t>
    </r>
    <r>
      <rPr>
        <sz val="12"/>
        <rFont val="Arial"/>
        <family val="2"/>
      </rPr>
      <t xml:space="preserve"> failure rate in the first yr on </t>
    </r>
    <r>
      <rPr>
        <b/>
        <sz val="12"/>
        <rFont val="Arial"/>
        <family val="2"/>
      </rPr>
      <t xml:space="preserve">non-critical </t>
    </r>
    <r>
      <rPr>
        <sz val="12"/>
        <rFont val="Arial"/>
        <family val="2"/>
      </rPr>
      <t>parts/components.</t>
    </r>
  </si>
  <si>
    <t>1-5%</t>
  </si>
  <si>
    <t>Remote: Failure is unlikely</t>
  </si>
  <si>
    <t>&lt;1%</t>
  </si>
  <si>
    <r>
      <t>Remote:</t>
    </r>
    <r>
      <rPr>
        <sz val="10"/>
        <rFont val="Arial"/>
        <family val="2"/>
      </rPr>
      <t xml:space="preserve"> Almost no chance of occurrence.  This is reserved for "unlikely" failures</t>
    </r>
  </si>
  <si>
    <r>
      <t xml:space="preserve">Amerequip </t>
    </r>
    <r>
      <rPr>
        <b/>
        <u/>
        <sz val="14"/>
        <rFont val="Arial"/>
        <family val="2"/>
      </rPr>
      <t>DETECTION</t>
    </r>
    <r>
      <rPr>
        <u/>
        <sz val="14"/>
        <rFont val="Arial"/>
        <family val="2"/>
      </rPr>
      <t xml:space="preserve"> </t>
    </r>
    <r>
      <rPr>
        <sz val="14"/>
        <rFont val="Arial"/>
        <family val="2"/>
      </rPr>
      <t>(System, Subsystem, &amp; Part)</t>
    </r>
  </si>
  <si>
    <t>Criteria:  Likelihood of detection prior to production</t>
  </si>
  <si>
    <t>Absolute uncertainty</t>
  </si>
  <si>
    <t>Design controls will not or can not detect potential cause/mechanism and subsequent failure mode; or there is no design control</t>
  </si>
  <si>
    <t>Remote chance of detection</t>
  </si>
  <si>
    <t>Very remote</t>
  </si>
  <si>
    <t>Very remote chance the design controls will detect a potential cause/mechanism and subsequent failure mode.  Detection occurs after production. (durability field-testing)</t>
  </si>
  <si>
    <t>Remote</t>
  </si>
  <si>
    <t>Remote chance that design controls will detect a potential cause/mechanism and subsequent failure mode.  Detection occurs with minimal time to production. (Field testing on prototype units)</t>
  </si>
  <si>
    <t>Very low</t>
  </si>
  <si>
    <t>Very low chance that design controls will detect a potential cause/mechanism &amp; potential failure mode.  Detection occurs with minimal time to production.  (Field test on prototype components)</t>
  </si>
  <si>
    <t>Low chance of detection</t>
  </si>
  <si>
    <t>Low chance that design controls will detect a potential cause/mechanism and subsequent failure mode.  Detection occurs with adequate time to production. (Test on early prototype systems)</t>
  </si>
  <si>
    <t>Moderate chance that design controls will detect a potential cause/mechanism and subsequent failure mode.  Detection occurs in adequate time to production. (Analysis, test on prototype system components)</t>
  </si>
  <si>
    <t>Moderate chance of detection</t>
  </si>
  <si>
    <t>Moderately high chance that design controls will detect a potential cause/mechanism and subsequent failure mode.  Detection occurs in adequate time to production.  (Analysis, test on early prototype systems.)</t>
  </si>
  <si>
    <t xml:space="preserve">High </t>
  </si>
  <si>
    <t>High chance that design controls will detect a potential cause/mechanism and subsequent failure mode.  Detection occurs in early design stage. (simulation, modeling)</t>
  </si>
  <si>
    <t>High chance of detection</t>
  </si>
  <si>
    <t>Very High</t>
  </si>
  <si>
    <t>Very high chance that design controls will detect a potential cause/mechanism and subsequent failure. Detection occurs in early design stage. (proven electronic/computer analysis)</t>
  </si>
  <si>
    <t>Almost certain</t>
  </si>
  <si>
    <t>Proven design controls will almost certainly detect a potential cause/mechanism and subsequent failure mode.  Detection occurs in the concept stage.</t>
  </si>
  <si>
    <t>Process Failure Mode Effects Analysis</t>
  </si>
  <si>
    <t>Process:</t>
  </si>
  <si>
    <t>Team Member:</t>
  </si>
  <si>
    <t>Process Owner:</t>
  </si>
  <si>
    <t>Potential Failure Modes</t>
  </si>
  <si>
    <t>Potential Cause(s) or Mechanism(s) of Failure</t>
  </si>
  <si>
    <t>Occurence</t>
  </si>
  <si>
    <t>Current Process Controls</t>
  </si>
  <si>
    <t>R.P.N.</t>
  </si>
  <si>
    <t>Corrective Action Database Tracking Number</t>
  </si>
  <si>
    <t>Actions Taken</t>
  </si>
  <si>
    <t>"How serious is the effect on the customer, or the next component or step?"</t>
  </si>
  <si>
    <t>Effect</t>
  </si>
  <si>
    <t>Customer Effect</t>
  </si>
  <si>
    <t>Manufacturing/Assembly Effect</t>
  </si>
  <si>
    <t>Very High Severity
Failure to meet safety and/or regulatory requirements</t>
  </si>
  <si>
    <t xml:space="preserve">Potential failure mod affects safe machine operation and/or involves noncompliance with government regulation without warning. 
</t>
  </si>
  <si>
    <t>Failure contributes to a known or highly probable Critical failure of the end item or an equivalent process failure involving loss of life or a major  loss of manufacturing facilities.</t>
  </si>
  <si>
    <t>High Severity</t>
  </si>
  <si>
    <t xml:space="preserve">Potential failure mod causes unsafe machine operation and/or involves noncompliance with government regulation with warning.
</t>
  </si>
  <si>
    <t>Failure causes severe impact to component or process and may  contribute to a Critical failure of the end item or an equivalent process failure.</t>
  </si>
  <si>
    <t>Loss of primary function (machine inoperable, does not affect safe vehicle operation)</t>
  </si>
  <si>
    <t>Or 100% of product may have to be scrapped. Line shutdown or stop ship.</t>
  </si>
  <si>
    <t>Degradation of primary function (machine operable, but at reduced level of performance)</t>
  </si>
  <si>
    <t>A portion of the production run may have to be scrapped. Deviation from primary process including decreased line speed or added manpower.</t>
  </si>
  <si>
    <t>Moderate Severity</t>
  </si>
  <si>
    <t>Loss of secondary function (machine operable, but comfort/convenience functions inoperable)</t>
  </si>
  <si>
    <t>100% of production run may have to be reworked off line and accepted.</t>
  </si>
  <si>
    <t>Degradation of secondary function (machine operable, but comfort/convenience functions at reduced level of performance)</t>
  </si>
  <si>
    <t>A portion of production run may have to be reworked off line and accepted.</t>
  </si>
  <si>
    <t>Appearance or audible noise, machine operable, item does not conform and noticed by most customer (&gt;75%)</t>
  </si>
  <si>
    <t>100% of production run may have to be reworked in-station before it is processed.</t>
  </si>
  <si>
    <t>Low Severity</t>
  </si>
  <si>
    <t>Appearance or audible noise, machine operable, item does not conform and noticed by most customer (&gt;50%)</t>
  </si>
  <si>
    <t>A portion of production run may have to be reworked in-station before it is processed.</t>
  </si>
  <si>
    <t>Appearance or audible noise, machine operable, item does not conform and noticed by discriminating customers (&lt;25%)</t>
  </si>
  <si>
    <t>Slight inconvenience to process, operation, or operator.</t>
  </si>
  <si>
    <t>No Effect</t>
  </si>
  <si>
    <t>No discernable effect</t>
  </si>
  <si>
    <t xml:space="preserve">Failure would have very little effect on further processing or product performance.
</t>
  </si>
  <si>
    <t>Occurrence</t>
  </si>
  <si>
    <t>"What is the likelihood that this cause will actually happen?</t>
  </si>
  <si>
    <t>Likelihood</t>
  </si>
  <si>
    <t>Either…</t>
  </si>
  <si>
    <t>Or…</t>
  </si>
  <si>
    <t>Very High: Persistent Failures</t>
  </si>
  <si>
    <t>More than 100 per thousand</t>
  </si>
  <si>
    <t>1 in 10  (10%)</t>
  </si>
  <si>
    <t>50 per thousand</t>
  </si>
  <si>
    <t>1 in 20  (5%)</t>
  </si>
  <si>
    <t>High: Frequent Failures</t>
  </si>
  <si>
    <t>20 per thousand</t>
  </si>
  <si>
    <t>1 in 50  (2%)</t>
  </si>
  <si>
    <t>10 per thousand</t>
  </si>
  <si>
    <t>1 in 100  (1%)</t>
  </si>
  <si>
    <t>Moderate: Occasional Failures</t>
  </si>
  <si>
    <t>2 per thousand</t>
  </si>
  <si>
    <t>1 in 500  (0.2%)</t>
  </si>
  <si>
    <t>.5 per thousand</t>
  </si>
  <si>
    <t>1 in 2,000  (0.05%)</t>
  </si>
  <si>
    <t>.1 per thousand</t>
  </si>
  <si>
    <t>1 in 10,000  (0.01%)</t>
  </si>
  <si>
    <t>Low: Relatively Few Failures</t>
  </si>
  <si>
    <t>.01 per thousand</t>
  </si>
  <si>
    <t>1 in 100,000  (0.05%)</t>
  </si>
  <si>
    <t>Less than .001 per thousand</t>
  </si>
  <si>
    <t>1 in 1,000,000  (0.001%)</t>
  </si>
  <si>
    <t>No Failures</t>
  </si>
  <si>
    <t>Failure is eliminated through preventative control</t>
  </si>
  <si>
    <t>"What is our confidence that we will detect/predict the Cause, before it is too late in development?"</t>
  </si>
  <si>
    <t>Opportunity</t>
  </si>
  <si>
    <t>Criteria</t>
  </si>
  <si>
    <t>Almost impossible</t>
  </si>
  <si>
    <t>No detection opportunity</t>
  </si>
  <si>
    <t>No current process control; Cannot detect or is not analyzed</t>
  </si>
  <si>
    <t>Very Remote</t>
  </si>
  <si>
    <t>Not likely to detect at any stage</t>
  </si>
  <si>
    <t>Defect (Failure Mode) and /or Error (Cause) is not easily detected 
(e.g. Random audits)</t>
  </si>
  <si>
    <t>Problem detection post processing</t>
  </si>
  <si>
    <t>Defect (Failure Mode) detection post-processing by operator through visual/tactile/audible means.</t>
  </si>
  <si>
    <t>Problem detection at source</t>
  </si>
  <si>
    <t>Defect (Failure Mode) detection in-station by operator through visual/tactile/audible means or post-processing through use of attribute gauging (go/no-go, manual torque check/clicker wrench, etc.)</t>
  </si>
  <si>
    <t>Defect (Failure Mode) detection in-station by operator through use of variable gauging or by automated controls in-station that will detect discrepant part and notify operator (light, buzzer, etc.). Gauging performed on setup and first-piece check (for set-up causes only)</t>
  </si>
  <si>
    <t>Moderately High</t>
  </si>
  <si>
    <t>Defect (Failure Mode) detection post-processing by automated controls that will detect discrepant part and lock part to prevent further processing.</t>
  </si>
  <si>
    <t>Defect (Failure Mode) detection in-station by automated controls that will detect discrepant part and automatically lock part in station to prevent further processing.</t>
  </si>
  <si>
    <t>Error detection and/or problem prevention</t>
  </si>
  <si>
    <t>Error (Cause) detection in-station by automated controls that will detect error and prevent discrepant part from being made</t>
  </si>
  <si>
    <t>Almost Certain</t>
  </si>
  <si>
    <t>Detection not applicable; Error prevention</t>
  </si>
  <si>
    <t>Error (Cause) prevention as a result of fixture design, machine design or part design.</t>
  </si>
  <si>
    <t>BILL OF MATERIAL (BOM)</t>
  </si>
  <si>
    <t xml:space="preserve">PART DESCRIPTION: </t>
  </si>
  <si>
    <t xml:space="preserve">REVISION: </t>
  </si>
  <si>
    <t>CUSTOMER PART NUMBER</t>
  </si>
  <si>
    <t>AMEREQUIP PART NUMBER</t>
  </si>
  <si>
    <t>PART DESCRIPTION</t>
  </si>
  <si>
    <t>QUANTITY</t>
  </si>
  <si>
    <t>CUSTOMER:</t>
  </si>
  <si>
    <t>GAGE NAME:</t>
  </si>
  <si>
    <t>NOMINAL:</t>
  </si>
  <si>
    <t>PART NO.:</t>
  </si>
  <si>
    <t>GAGE NO.:</t>
  </si>
  <si>
    <t>TOL(+):</t>
  </si>
  <si>
    <t>PERFORMED BY:</t>
  </si>
  <si>
    <t>CHARACTERISTIC:</t>
  </si>
  <si>
    <t>GAGE TYPE:</t>
  </si>
  <si>
    <t>TOL(-):</t>
  </si>
  <si>
    <t>APPRAISER A</t>
  </si>
  <si>
    <t>NAME:</t>
  </si>
  <si>
    <t>AVERAGE</t>
  </si>
  <si>
    <t>MEASUREMENT UNIT ANALYSIS</t>
  </si>
  <si>
    <t>XBARA</t>
  </si>
  <si>
    <t>RANGE</t>
  </si>
  <si>
    <t>RBARA</t>
  </si>
  <si>
    <t>APPRAISER B</t>
  </si>
  <si>
    <t>PART VARIATION (PV):</t>
  </si>
  <si>
    <t>XBARB</t>
  </si>
  <si>
    <t>TOTAL VARIATION (TV):</t>
  </si>
  <si>
    <t>RBARB</t>
  </si>
  <si>
    <t xml:space="preserve">    % PROCESS</t>
  </si>
  <si>
    <t>% TOLERANCE</t>
  </si>
  <si>
    <t>APPRAISER C</t>
  </si>
  <si>
    <t>VARIATION  (TV)</t>
  </si>
  <si>
    <t>VARIATION  (TOL)</t>
  </si>
  <si>
    <t>% EQUIPMENT VARIATION:</t>
  </si>
  <si>
    <t>% APPRAISER VARIATION:</t>
  </si>
  <si>
    <t>% R &amp; R:</t>
  </si>
  <si>
    <t>XBARC</t>
  </si>
  <si>
    <t>% PART VARIATION:</t>
  </si>
  <si>
    <t>RBARC</t>
  </si>
  <si>
    <t>REPEATABILITY RANGE CONTROL CHART</t>
  </si>
  <si>
    <t>XBARp</t>
  </si>
  <si>
    <t># PARTS</t>
  </si>
  <si>
    <t>M (FOR EV(K1) = # OF TRIALS)(FOR AV(K2) = # APPR AND G=1)(FOR PV(K3) = # OF PARTS AND G=1)</t>
  </si>
  <si>
    <t>UCL-R</t>
  </si>
  <si>
    <t>OP1?</t>
  </si>
  <si>
    <t>d2</t>
  </si>
  <si>
    <t>7</t>
  </si>
  <si>
    <t>8</t>
  </si>
  <si>
    <t>9</t>
  </si>
  <si>
    <t>LCL-R</t>
  </si>
  <si>
    <t>OP2?</t>
  </si>
  <si>
    <t>RBARBAR</t>
  </si>
  <si>
    <t>OP3?</t>
  </si>
  <si>
    <t>XBARBAR</t>
  </si>
  <si>
    <t># OPER</t>
  </si>
  <si>
    <t>UCL-XBAR</t>
  </si>
  <si>
    <t># TRIALS (M)</t>
  </si>
  <si>
    <t>LCL-XBAR</t>
  </si>
  <si>
    <t>(G)</t>
  </si>
  <si>
    <t>G</t>
  </si>
  <si>
    <t>d2A(EV)=</t>
  </si>
  <si>
    <t>d2(EV)=</t>
  </si>
  <si>
    <t>d2(PV)=</t>
  </si>
  <si>
    <t>d2(AV)=</t>
  </si>
  <si>
    <t>PART APPRAISER AVERAGE CHART</t>
  </si>
  <si>
    <t>COUNT</t>
  </si>
  <si>
    <t>D4</t>
  </si>
  <si>
    <t>D3</t>
  </si>
  <si>
    <t>A2</t>
  </si>
  <si>
    <t>3/d2</t>
  </si>
  <si>
    <t>SIZE</t>
  </si>
  <si>
    <t>TOLERANCE</t>
  </si>
  <si>
    <t>XDiff (Ro):</t>
  </si>
  <si>
    <t>Rp:</t>
  </si>
  <si>
    <t>AV1:</t>
  </si>
  <si>
    <t>AV2:</t>
  </si>
  <si>
    <t>&gt;15</t>
  </si>
  <si>
    <t>All calculations are based upon predicting 5.15 sigma (99% of the area under the normal distribution curve).</t>
  </si>
  <si>
    <t>AV - If a negative value is calculated under the square root sign, the appraiser variation (AV) defaults to zero (0).</t>
  </si>
  <si>
    <t>Part</t>
  </si>
  <si>
    <t>Range</t>
  </si>
  <si>
    <t>C</t>
  </si>
  <si>
    <t>WELD SYMBOL</t>
  </si>
  <si>
    <t>WELD DESCRIPTION</t>
  </si>
  <si>
    <t>CHECK FOR CONFORMANCE</t>
  </si>
  <si>
    <t>WELD SIZE</t>
  </si>
  <si>
    <t>WELD LENGTH</t>
  </si>
  <si>
    <t>Characteristic:</t>
  </si>
  <si>
    <t>Supplier #:</t>
  </si>
  <si>
    <t>Reason For Study:</t>
  </si>
  <si>
    <t>Part #:</t>
  </si>
  <si>
    <t>Study Date:</t>
  </si>
  <si>
    <t>Nominal:</t>
  </si>
  <si>
    <t>Tolerance (+):</t>
  </si>
  <si>
    <t>Date Completed:</t>
  </si>
  <si>
    <t>Tolerance (-):</t>
  </si>
  <si>
    <t>Sub-Group#</t>
  </si>
  <si>
    <t>Value 1</t>
  </si>
  <si>
    <t>Value 2</t>
  </si>
  <si>
    <t>Value 3</t>
  </si>
  <si>
    <t>Value 4</t>
  </si>
  <si>
    <t>Value 5</t>
  </si>
  <si>
    <t>&lt;--- Fill in data horizontally for each subgroup</t>
  </si>
  <si>
    <t>Note: Complete all "white" cells in Blue Area.</t>
  </si>
  <si>
    <t>PPC Number:</t>
  </si>
  <si>
    <t>Incident:</t>
  </si>
  <si>
    <t>CPK:</t>
  </si>
  <si>
    <t>Incident Date:</t>
  </si>
  <si>
    <t>Tolerance(+)</t>
  </si>
  <si>
    <t>Tolerance(-)</t>
  </si>
  <si>
    <t>PPK:</t>
  </si>
  <si>
    <t>Sub-Group</t>
  </si>
  <si>
    <t>Average</t>
  </si>
  <si>
    <t>X-bar</t>
  </si>
  <si>
    <t>X-Bar:</t>
  </si>
  <si>
    <t>UCL:</t>
  </si>
  <si>
    <t>WARNINGS</t>
  </si>
  <si>
    <t>Sigma:</t>
  </si>
  <si>
    <t>LCL:</t>
  </si>
  <si>
    <t>R-Bar:</t>
  </si>
  <si>
    <t>R-bar</t>
  </si>
  <si>
    <t>USL:</t>
  </si>
  <si>
    <t>LSL:</t>
  </si>
  <si>
    <t>Misc. Graph Data</t>
  </si>
  <si>
    <t>UCL</t>
  </si>
  <si>
    <t>LCL</t>
  </si>
  <si>
    <t>Mean</t>
  </si>
  <si>
    <t>subs-out</t>
  </si>
  <si>
    <t>CPU</t>
  </si>
  <si>
    <t>CPL</t>
  </si>
  <si>
    <t>N Curve</t>
  </si>
  <si>
    <t>n</t>
  </si>
  <si>
    <t>Assigned Bins</t>
  </si>
  <si>
    <t>Bin</t>
  </si>
  <si>
    <t>Freq</t>
  </si>
  <si>
    <t>Quality or Supplier Quality</t>
  </si>
  <si>
    <t>Purchasing Representative</t>
  </si>
  <si>
    <t>Specification Deviation Form</t>
  </si>
  <si>
    <t>Revision</t>
  </si>
  <si>
    <t>Reject</t>
  </si>
  <si>
    <t>Element Order</t>
  </si>
  <si>
    <t xml:space="preserve">Level 2 </t>
  </si>
  <si>
    <t xml:space="preserve">Level 3 </t>
  </si>
  <si>
    <t>Required Documents</t>
  </si>
  <si>
    <t>Part Submission Warrant (PSW)</t>
  </si>
  <si>
    <t xml:space="preserve">Approved Engineering Change Documentation                         </t>
  </si>
  <si>
    <t>AR</t>
  </si>
  <si>
    <t>Design FMEA</t>
  </si>
  <si>
    <t>Process Flow Diagrams</t>
  </si>
  <si>
    <t>Any standard flowchart format.</t>
  </si>
  <si>
    <t>Process FMEA</t>
  </si>
  <si>
    <t>Control Plan</t>
  </si>
  <si>
    <t>Measurement System Analysis Studies</t>
  </si>
  <si>
    <t xml:space="preserve">Dimensional Results </t>
  </si>
  <si>
    <t xml:space="preserve">Appearance Approval Report                                   </t>
  </si>
  <si>
    <t>Sample Product Parts</t>
  </si>
  <si>
    <t>Packaging Form</t>
  </si>
  <si>
    <t>IA</t>
  </si>
  <si>
    <t>Amerequip Part Number</t>
  </si>
  <si>
    <t>Industry Standard reports or test result formats designated by Amerequip.</t>
  </si>
  <si>
    <t>Amerequip Specific Requirements</t>
  </si>
  <si>
    <t>Amerequip Form</t>
  </si>
  <si>
    <t>Measurement System Analysis: Gage R&amp;R Requirements</t>
  </si>
  <si>
    <t>Use when: (a) new part, (b) part with revised specifications, (c) part in which the materials, processes, manufacturing location, or production equipment have significantly changed; in those situations where measurements are affected to include change of operators.</t>
  </si>
  <si>
    <t xml:space="preserve">For use with testing gage systems meant to evaluate features or processes whose output measured numerically, and for which two to three operators are expected to conduct the evaluation.                </t>
  </si>
  <si>
    <t>Supplier can use MiniTab, QI Macros (low cost Excel Macros software), or similar industry application.</t>
  </si>
  <si>
    <t>Definition</t>
  </si>
  <si>
    <t xml:space="preserve">MSA helps to understand the measurement process and determines if the process will deliver product that meets the design records, which includes:
• Analysis of statistical properties for the measurement tools
• Identification of environmental factors that influence the measurement tools
• Verification of ongoing statistical properties (gage repeatability &amp; reproducibility (GR&amp;R), gage calibration, and gage maintenance)
</t>
  </si>
  <si>
    <t>Other - please specify</t>
  </si>
  <si>
    <t>Cpk Subgroup and Cpk Moving Range Requirements</t>
  </si>
  <si>
    <t>Use when: (a) new part, (b) part with revised specifications, (c) part in which the materials, processes, manufacturing location, or production equipment have significantly changed, or (d) part in which the material suppliers have changed.</t>
  </si>
  <si>
    <t>If testing involves destructive tests of expensive parts, then Cpk by moving range is allowed.</t>
  </si>
  <si>
    <t>Minimum Cpk is 1.67 for CTQs and safety related Charcteristics.</t>
  </si>
  <si>
    <t>See the PPAP Manual for additonal details and reporting requirements</t>
  </si>
  <si>
    <t xml:space="preserve">Ppk Subgroup </t>
  </si>
  <si>
    <t>Process Performance (Ppk) only applies to a specific batch of material. Samples from the batch may need to be quite large to be representative of the variation in the batch. Process Performance is only used when process control (Cpk) cannot be evaluated.</t>
  </si>
  <si>
    <t>Minimum Ppk for all CTQs is 1.33 and 1.67 for all safety related CTQs.</t>
  </si>
  <si>
    <t xml:space="preserve">Small runs suppliers ≤ 500 pieces per run: Supplier to take six times 5 samples for a total of 30. As for the spacing between samples use this method: The spacing between the subgroups shouldn’t be exactly uniform. Do not take samples EXACTLY every hour.  A certain amount of randomness in the interval between samples is good because it tends to minimize the effect of shift changes, tool wear, tool changes, etc. If the rule is to take samples hourly, a better plan might be to take them hourly, but vary the time randomly within ± 10 minutes of the hour interval.  Please indicate how and when your samples were taken in your report.   Larger run suppliers: ≥ 501 pieces per run: 100 samples minimum.  PPAP data must be submitted from a "significant production run"' which is identified as 501 or greater consecutive pieces sampled randomly. Unless otherwise agreed upon by the Amerequip OC and the supplier sampling should be taken from no less than a 501 piece production run utilizing production equipment' tooling and production employees operating at production rate. The intent is that all data reflects the actual production process to be used during production. You are required to document the date, time and the actual rate of this run on the Part Submission Warrant.
</t>
  </si>
  <si>
    <t>Use when the supplier a) has already been manufacturing the part for others but is a new supplier to Amerequip, or b) is an existing supplier to Amerequip but has supplied a large number of nonconforming parts.</t>
  </si>
  <si>
    <t xml:space="preserve">Small runs suppliers ≤ 500 pieces per run: Supplier to take six times 5 samples for a total of 30. As for the spacing between samples use this method: The spacing between the subgroups shouldn’t be exactly uniform. Do not take samples EXACTLY every hour.  A certain amount of randomness in the interval between samples is good because it tends to minimize the effect of shift changes, tool wear, tool changes, etc. If the rule is to take samples hourly, a better plan might be to take them hourly, but vary the time randomly within ± 10 minutes of the hour interval.  Please indicate how and when your samples were taken in your report.  If this was an existing failed lot then choose the samples at random from the existing lot.  Larger run suppliers: ≥ 501 pieces per run: 100 samples minimum.  PPAP data must be submitted from a "significant production run"' which is identified as 501 or greater consecutive pieces sampled randomly. Unless otherwise agreed upon by the Amerequip OC and the supplier, sampling should be taken from no less than a 501 piece production run utilizing production equipment' tooling and production employees operating at production rate.  The intent is that all data reflects the actual production process to be used during production. You are required to document the date, time and the actual rate of this run on the Part Submission Warrant.  If this was an existing failed lot then choose the samples at random from the existing lot.    </t>
  </si>
  <si>
    <t>REASON FOR SUBMISSION</t>
  </si>
  <si>
    <t>Initial submission (New Parts and Part Number Changes)</t>
  </si>
  <si>
    <t>New Supplier, New material or new source for existing material</t>
  </si>
  <si>
    <t>Engineering Change: New/Revised drawing or other specification</t>
  </si>
  <si>
    <t>Correction of Non-conformance or discrepancy</t>
  </si>
  <si>
    <t>Change to optional construction, material or component</t>
  </si>
  <si>
    <t>Various engineering documentation</t>
  </si>
  <si>
    <t xml:space="preserve">                                                 Engineering Drawing Revision Level</t>
  </si>
  <si>
    <t>Dated</t>
  </si>
  <si>
    <t>SUPPLIER MANUFACTURING INFORMATION</t>
  </si>
  <si>
    <t xml:space="preserve">SUBMISSION INFORMATION </t>
  </si>
  <si>
    <t>Supplier Company Name</t>
  </si>
  <si>
    <t>Supplier Vendor Number</t>
  </si>
  <si>
    <t>Customer Name:</t>
  </si>
  <si>
    <t>REQUESTED SUBMISSION LEVEL (Check one)</t>
  </si>
  <si>
    <t>SUBMISSION RESULTS</t>
  </si>
  <si>
    <t>These results meet all drawing and specification requirements:</t>
  </si>
  <si>
    <t>Is this a multicavity tool?</t>
  </si>
  <si>
    <t>DECLARATION</t>
  </si>
  <si>
    <t xml:space="preserve">I affirm that the samples represented by this Warrant are representative of our parts, have been made to the applicable Production Part Approval Process Manual </t>
  </si>
  <si>
    <t>requirements.  I further affirm that these samples were produced with the specified materials on regular production tooling with no operations other then the regular production</t>
  </si>
  <si>
    <t>EXPLANATION/COMMENTS:</t>
  </si>
  <si>
    <t>Print Name:</t>
  </si>
  <si>
    <t>Job Title</t>
  </si>
  <si>
    <t>Phone No.</t>
  </si>
  <si>
    <t>Fax No.</t>
  </si>
  <si>
    <t>Supplier Authorized Signature</t>
  </si>
  <si>
    <t>Email</t>
  </si>
  <si>
    <t>Expires:</t>
  </si>
  <si>
    <t>DEFAULT Amerequip SUBMISSION LEVEL</t>
  </si>
  <si>
    <t>Part Warrant Disposition:</t>
  </si>
  <si>
    <t>Part Description</t>
  </si>
  <si>
    <t>Supplier Code</t>
  </si>
  <si>
    <t>Packaging Contact</t>
  </si>
  <si>
    <t>Supplier Responsibilities Completed?</t>
  </si>
  <si>
    <t>Packaging Design</t>
  </si>
  <si>
    <t>Print Revision Level</t>
  </si>
  <si>
    <t>Packaging that prevents shipping and material handling defects</t>
  </si>
  <si>
    <t>Electronic storage of submitted  Packaging Data Form</t>
  </si>
  <si>
    <t>Supplier Production Facility</t>
  </si>
  <si>
    <t>E-Mail Address</t>
  </si>
  <si>
    <t>HAZMAT?</t>
  </si>
  <si>
    <t>DIGITAL IMAGES</t>
  </si>
  <si>
    <t>Part (in position in the individual package)</t>
  </si>
  <si>
    <t xml:space="preserve"> Empty Container With Label Shown (if container is used)</t>
  </si>
  <si>
    <t>Are you using inches or millimeters?</t>
  </si>
  <si>
    <t>Are you using pounds or killograms?</t>
  </si>
  <si>
    <t>PACKAGE DATA</t>
  </si>
  <si>
    <t>Component</t>
  </si>
  <si>
    <t>L (mm/in.)</t>
  </si>
  <si>
    <t>W (mm/in.)</t>
  </si>
  <si>
    <t>H (mm/in.)</t>
  </si>
  <si>
    <t>Wt (kg/lbs.)</t>
  </si>
  <si>
    <t>Quantities</t>
  </si>
  <si>
    <t>Part Size</t>
  </si>
  <si>
    <t>Qty Parts per Container</t>
  </si>
  <si>
    <t>Container Only</t>
  </si>
  <si>
    <t>Packing materials (Tare)</t>
  </si>
  <si>
    <t>Container(s) per Layer on Pallet</t>
  </si>
  <si>
    <t>Pallet Only</t>
  </si>
  <si>
    <t>Container (Tare)</t>
  </si>
  <si>
    <t>Layers per Pallet</t>
  </si>
  <si>
    <t>Unit Load As Shipped</t>
  </si>
  <si>
    <t>Pallet (Tare)</t>
  </si>
  <si>
    <t>Container(s) per Pallet</t>
  </si>
  <si>
    <t>Container Gross (Inc Parts)</t>
  </si>
  <si>
    <t>Stacking Rule</t>
  </si>
  <si>
    <t>Unit Load Gross (Inc Parts)</t>
  </si>
  <si>
    <t>Note: stacking rule is how many pallets are combined;  e.g. 1 there is no stacking</t>
  </si>
  <si>
    <t>Parts as positioned in the container or on pallet</t>
  </si>
  <si>
    <t>Container / Pallet ready to ship with label</t>
  </si>
  <si>
    <t>PACKAGING MATERIALS</t>
  </si>
  <si>
    <t>Description</t>
  </si>
  <si>
    <t>Manufacturer</t>
  </si>
  <si>
    <t>Lead Time</t>
  </si>
  <si>
    <t>COMMENTS</t>
  </si>
  <si>
    <t>Packing material (bubble or other)</t>
  </si>
  <si>
    <t>Container Color</t>
  </si>
  <si>
    <t>Container Type</t>
  </si>
  <si>
    <t>Cover/Top Cap</t>
  </si>
  <si>
    <t>Pallet</t>
  </si>
  <si>
    <t>Stretch/Shrink Film</t>
  </si>
  <si>
    <t>Banding</t>
  </si>
  <si>
    <t>Other</t>
  </si>
  <si>
    <t>CTQ</t>
  </si>
  <si>
    <t>Level 4</t>
  </si>
  <si>
    <t>Level 5</t>
  </si>
  <si>
    <t xml:space="preserve">‘Non-critical’ parts, ‘non critical’ raw/bulk material or catalog/ commodity parts and re-certification of existing parts previously approved by Amerequip at levels 3, 4 or 5. </t>
  </si>
  <si>
    <t>Amerequip Part Submission Warrant (PSW)</t>
  </si>
  <si>
    <t xml:space="preserve">Level 3 - Warrant with product samples and complete supporting data. </t>
  </si>
  <si>
    <t>Level 4 - Warrant and other requirements as defined by the Amerequip.</t>
  </si>
  <si>
    <t xml:space="preserve">process. Any deviations to this Warrant submission are noted below in the explanation/comments section. </t>
  </si>
  <si>
    <t xml:space="preserve">Material Test Results, Coating, Heat Treat Test Results                           </t>
  </si>
  <si>
    <t>Critical Bulk products such as Paint/Chemicals, simple material changes, simple revision level only changes or simple print updates not affecting form-fit-function. This level can also be applied to low and medium risk parts within a product family.</t>
  </si>
  <si>
    <t>New parts, changes affecting form-fit-function, reliability, or performance. All products sourced to new suppliers, serial production parts, and existing parts undergoing a part number/revision change.  
CATALOG OR CONTRACT MANUFACTURED FUNCTIONAL COMPONENT – Functional components that are critical to the performance of the equipment but can be selected from standard offerings based on spec requirements or designed by Engineering for contract manufacturing.  Application suitability is validated and confirmed by Engineering.  e.g. fabrications, special processes (anodizing), castings, machined parts.</t>
  </si>
  <si>
    <t>Components that are critical to the performance and reliability of the equipment.  Requires demonstrated process outputs.</t>
  </si>
  <si>
    <t xml:space="preserve"> Components that are critical to the performance and reliability of the equipment.  Requires an Amerequip Quality on site visit. </t>
  </si>
  <si>
    <t>Design Records &amp; Ballooned Drawing(s)</t>
  </si>
  <si>
    <t>A</t>
  </si>
  <si>
    <t>B</t>
  </si>
  <si>
    <t>D</t>
  </si>
  <si>
    <t>These results meet all requirements listed in (F-C-QC027) Amerequip Supplier Requirements:</t>
  </si>
  <si>
    <t xml:space="preserve">      If "YES"- How many Cavities/Spindle (for molds or dies) ?</t>
  </si>
  <si>
    <t>Number of parts submitted by cavity/spindle   ___________</t>
  </si>
  <si>
    <t xml:space="preserve">FOR Amerequip USE ONLY </t>
  </si>
  <si>
    <t xml:space="preserve">   (If "NO" - Explanation Required in  Explanation/comments section below )</t>
  </si>
  <si>
    <t>ENGINEERING REVISION LEVEL:</t>
  </si>
  <si>
    <t>Customer Paint Certification Form</t>
  </si>
  <si>
    <t>Definitions</t>
  </si>
  <si>
    <t>Specific contract manufacturing paint certification form</t>
  </si>
  <si>
    <t>ATTN:  SUPPLIER QUALITY</t>
  </si>
  <si>
    <t>X</t>
  </si>
  <si>
    <t>Amerequip supplied parts print or supplier format if supplier is the design &amp; development organization.</t>
  </si>
  <si>
    <t>Amerequip PSW only</t>
  </si>
  <si>
    <r>
      <t xml:space="preserve">Initial Process Study (Cpk)
</t>
    </r>
    <r>
      <rPr>
        <b/>
        <i/>
        <sz val="8"/>
        <rFont val="Arial"/>
        <family val="2"/>
      </rPr>
      <t>Capability Studies or (Ppk)</t>
    </r>
  </si>
  <si>
    <t>PPAP Submission Level Guide</t>
  </si>
  <si>
    <t>May use Amerequip Initial Sample Inspection Report (ISIR), or AIAG complaint format</t>
  </si>
  <si>
    <t>May be Amerequip supplied format or AIAG complaint format</t>
  </si>
  <si>
    <t>May use Amerequip  DFMEA Format or an AIAG compliant DFMEA, if the Supplier is the Design &amp; Development organization.</t>
  </si>
  <si>
    <t xml:space="preserve">Statistical package format for gage R&amp;R. </t>
  </si>
  <si>
    <t>Process Capability or Process Performance Study using a statistical package</t>
  </si>
  <si>
    <t>Not usually required by Amerequip, except when requested.</t>
  </si>
  <si>
    <t xml:space="preserve"> Amerequip Form.  As requested.  Usually for painted parts, parts shipping from overseas, fragile parts. </t>
  </si>
  <si>
    <t>BOM Audit</t>
  </si>
  <si>
    <t>DIMENSIONAL RESULTS</t>
  </si>
  <si>
    <t>ORGANIZATION:</t>
  </si>
  <si>
    <t>DESIGN RECORD DATE:</t>
  </si>
  <si>
    <t>Type of Gage</t>
  </si>
  <si>
    <t>ORGANIZATION MEASUREMENT RESULTS (DATA)</t>
  </si>
  <si>
    <t>Accept</t>
  </si>
  <si>
    <t>-</t>
  </si>
  <si>
    <t>+</t>
  </si>
  <si>
    <t>Part 1</t>
  </si>
  <si>
    <t>Part 2</t>
  </si>
  <si>
    <t>Part 3</t>
  </si>
  <si>
    <t>Part 4</t>
  </si>
  <si>
    <t>Part 5</t>
  </si>
  <si>
    <t>ex</t>
  </si>
  <si>
    <t>Caliper</t>
  </si>
  <si>
    <t>*Traceable to NIST</t>
  </si>
  <si>
    <t>PART NAME</t>
  </si>
  <si>
    <t>PART NUMBER</t>
  </si>
  <si>
    <t>REV</t>
  </si>
  <si>
    <t>CITY</t>
  </si>
  <si>
    <t>STATE</t>
  </si>
  <si>
    <t>COUNTRY</t>
  </si>
  <si>
    <t>ZIP</t>
  </si>
  <si>
    <r>
      <t xml:space="preserve">Please reference the </t>
    </r>
    <r>
      <rPr>
        <b/>
        <u/>
        <sz val="13"/>
        <rFont val="Arial"/>
        <family val="2"/>
      </rPr>
      <t xml:space="preserve">Amerequip Corporation Supplier PPAP Manual </t>
    </r>
    <r>
      <rPr>
        <b/>
        <sz val="13"/>
        <rFont val="Arial"/>
        <family val="2"/>
      </rPr>
      <t>for more detail on PPAP requirements.  The Manual can be retrieved on the http://Amerequipcorp.com/ website.</t>
    </r>
  </si>
  <si>
    <t>Design Record</t>
  </si>
  <si>
    <t>Insert Ballooned print</t>
  </si>
  <si>
    <t>Add any additional information from the samples:</t>
  </si>
  <si>
    <t xml:space="preserve"> DESIGN RECORD DATE:</t>
  </si>
  <si>
    <t>Supplier required to provide marked up print to identify ALL Weld items.</t>
  </si>
  <si>
    <t>WPS#</t>
  </si>
  <si>
    <r>
      <t xml:space="preserve">PQR# 
</t>
    </r>
    <r>
      <rPr>
        <sz val="5"/>
        <rFont val="Arial"/>
        <family val="2"/>
      </rPr>
      <t>(IF NOT PRE-QUALIFIED)</t>
    </r>
  </si>
  <si>
    <t>ACC</t>
  </si>
  <si>
    <t>REJ</t>
  </si>
  <si>
    <t>Production Part Approval Process (PPAP)</t>
  </si>
  <si>
    <t>Revision C</t>
  </si>
  <si>
    <t>"Never Compromising Our Customers' Reputation"</t>
  </si>
  <si>
    <r>
      <t xml:space="preserve">PROCESS/INSPECTION FLOWCHART
</t>
    </r>
    <r>
      <rPr>
        <sz val="12"/>
        <rFont val="Arial"/>
        <family val="2"/>
      </rPr>
      <t>(Format for example only; Supplier created templates may be used)</t>
    </r>
  </si>
  <si>
    <t>Product Program</t>
  </si>
  <si>
    <t>Issue Date</t>
  </si>
  <si>
    <t>Supplier Location</t>
  </si>
  <si>
    <t>Legend:</t>
  </si>
  <si>
    <t xml:space="preserve">     Operation</t>
  </si>
  <si>
    <t xml:space="preserve">   Transportation</t>
  </si>
  <si>
    <t xml:space="preserve">     Inspection</t>
  </si>
  <si>
    <t>Delay</t>
  </si>
  <si>
    <t>Storage</t>
  </si>
  <si>
    <t>Step</t>
  </si>
  <si>
    <t>Operation or Event</t>
  </si>
  <si>
    <t>Description of</t>
  </si>
  <si>
    <t>Evaluation</t>
  </si>
  <si>
    <t>and Analysis Methods</t>
  </si>
  <si>
    <t>Change History</t>
  </si>
  <si>
    <t xml:space="preserve">Print Notes </t>
  </si>
  <si>
    <t>The Default PPAP is Level 3, unless otherwise specified by the Amerequip Quality Representative</t>
  </si>
  <si>
    <t>All PPAP parts must be tagged with this label.</t>
  </si>
  <si>
    <r>
      <t xml:space="preserve">PPAP Requirements
</t>
    </r>
    <r>
      <rPr>
        <b/>
        <i/>
        <sz val="11"/>
        <color theme="1"/>
        <rFont val="Arial"/>
        <family val="2"/>
      </rPr>
      <t xml:space="preserve">
</t>
    </r>
    <r>
      <rPr>
        <b/>
        <u/>
        <sz val="16"/>
        <rFont val="Arial"/>
        <family val="2"/>
      </rPr>
      <t/>
    </r>
  </si>
  <si>
    <t>SUPPLIER NAME</t>
  </si>
  <si>
    <t>SUPPLIER NUMBER</t>
  </si>
  <si>
    <t>STREET ADDRESS</t>
  </si>
  <si>
    <t>PHONE NUMBER</t>
  </si>
  <si>
    <t>FAX NUMBER</t>
  </si>
  <si>
    <t>REV DATE</t>
  </si>
  <si>
    <t>SUPPLIER EMAIL ADDRESS</t>
  </si>
  <si>
    <t>Change in Part Processing</t>
  </si>
  <si>
    <t>May use Amerequip Form, or AIAG complaint format</t>
  </si>
  <si>
    <t>Amerequip form</t>
  </si>
  <si>
    <t>Tooling: transfer, replacement (new), refurbishment, modified or additional</t>
  </si>
  <si>
    <t>Sub-Supplier or Material Source Change</t>
  </si>
  <si>
    <t>Parts produced at Additional Location</t>
  </si>
  <si>
    <t>Production Break to Amerequip Corporation &gt; 1 year</t>
  </si>
  <si>
    <t>1. Part Submission Warrant (PSW)</t>
  </si>
  <si>
    <t>3. Dimensional Measurements (ISIR)</t>
  </si>
  <si>
    <t>4. Print Notes (Check all the apply)</t>
  </si>
  <si>
    <t>2. Design Record (Ballooned Drawing)</t>
  </si>
  <si>
    <t>(Check items that have been submitted within this PPAP submission)</t>
  </si>
  <si>
    <t>4a. Welding</t>
  </si>
  <si>
    <t>4b. Part Indentification</t>
  </si>
  <si>
    <t>ENGINEERING REVISION LEVEL</t>
  </si>
  <si>
    <t>Supplier required to provide marked up drawing to identify all "PRINT NOTES" verified.</t>
  </si>
  <si>
    <t xml:space="preserve">Document Plating Method / Industry Standard used to prepare these components. </t>
  </si>
  <si>
    <t xml:space="preserve">Finishing Requirement Drawing Number:  </t>
  </si>
  <si>
    <t>Finish Requirements Drawing Revision Level:</t>
  </si>
  <si>
    <t>Plating Type Required:</t>
  </si>
  <si>
    <t>Cleaning Requirements (If Applicable):</t>
  </si>
  <si>
    <t>Characteristic</t>
  </si>
  <si>
    <t>Standard</t>
  </si>
  <si>
    <t>GAGE
TYPE</t>
  </si>
  <si>
    <t>QTY. TESTED</t>
  </si>
  <si>
    <t>SUPPLIER TEST RESULTS (DATA)</t>
  </si>
  <si>
    <t>OK</t>
  </si>
  <si>
    <t>NOT OK</t>
  </si>
  <si>
    <t xml:space="preserve">Plating Test Results (attach all test records):    </t>
  </si>
  <si>
    <t>Plating Thickness</t>
  </si>
  <si>
    <t>Composition of Coating</t>
  </si>
  <si>
    <t>Salt Spray</t>
  </si>
  <si>
    <t>(Circle)  Yes / No</t>
  </si>
  <si>
    <t>Signed by:</t>
  </si>
  <si>
    <t>ATTACH CERTIFICATE OF COMPLIANCE HERE</t>
  </si>
  <si>
    <r>
      <t xml:space="preserve">PRINT NOTES - PLATING
</t>
    </r>
    <r>
      <rPr>
        <b/>
        <sz val="12"/>
        <rFont val="Arial"/>
        <family val="2"/>
      </rPr>
      <t>(PLATING TEST RESULTS)</t>
    </r>
  </si>
  <si>
    <t>Plating Supplier:</t>
  </si>
  <si>
    <t>APPEARANCE APPROVAL REPORT
(COMMERCIAL PAINT RESULTS)</t>
  </si>
  <si>
    <t>PART</t>
  </si>
  <si>
    <t>DRAWING</t>
  </si>
  <si>
    <t>APPLICATION</t>
  </si>
  <si>
    <t>NUMBER</t>
  </si>
  <si>
    <t>BUYER</t>
  </si>
  <si>
    <t>E/C LEVEL</t>
  </si>
  <si>
    <t>NAME</t>
  </si>
  <si>
    <t>CODE</t>
  </si>
  <si>
    <t>ORGANIZATION</t>
  </si>
  <si>
    <t>MANUFACTURING</t>
  </si>
  <si>
    <t>SUPPLIER / VENDOR</t>
  </si>
  <si>
    <t>LOCATION</t>
  </si>
  <si>
    <t>REASON FOR</t>
  </si>
  <si>
    <t>PART SUBMISSION WARRANT</t>
  </si>
  <si>
    <t>SPECIAL SAMPLE</t>
  </si>
  <si>
    <t>RE-SUBMISSION</t>
  </si>
  <si>
    <t>OTHER</t>
  </si>
  <si>
    <t>SUBMISSION</t>
  </si>
  <si>
    <t>PRE TEXTURE</t>
  </si>
  <si>
    <t>FIRST PRODUCTION SHIPMENT</t>
  </si>
  <si>
    <t>ENGINEERING CHANGE</t>
  </si>
  <si>
    <t>APPEARANCE EVALUATION</t>
  </si>
  <si>
    <t>Coating Spec  (if Applicable)</t>
  </si>
  <si>
    <t>Attribute</t>
  </si>
  <si>
    <t>Frequency</t>
  </si>
  <si>
    <t>SPECIFICATIONS</t>
  </si>
  <si>
    <t>Color Match</t>
  </si>
  <si>
    <t>TopCoat Gloss</t>
  </si>
  <si>
    <t>Crosshatch Adhesion</t>
  </si>
  <si>
    <t>Pencil Hardness</t>
  </si>
  <si>
    <t>COLOR EVALUATION</t>
  </si>
  <si>
    <t>Color</t>
  </si>
  <si>
    <t>Lot</t>
  </si>
  <si>
    <t>Part #</t>
  </si>
  <si>
    <t xml:space="preserve">Document Painting Method / Industry Standard used to prepare these components. </t>
  </si>
  <si>
    <t xml:space="preserve">Method # / Finishing Requirement on Drawing:  </t>
  </si>
  <si>
    <t xml:space="preserve">Cleaning Standard Utilized:  </t>
  </si>
  <si>
    <r>
      <t xml:space="preserve">Painting Standard Utilized: </t>
    </r>
    <r>
      <rPr>
        <b/>
        <sz val="8"/>
        <rFont val="Arial"/>
        <family val="2"/>
      </rPr>
      <t xml:space="preserve"> </t>
    </r>
  </si>
  <si>
    <t>Notes:</t>
  </si>
  <si>
    <t xml:space="preserve">Prime Coat:    </t>
  </si>
  <si>
    <t>Oven Cure Time (if used)</t>
  </si>
  <si>
    <t>Ambient Cure Time (if used)</t>
  </si>
  <si>
    <t xml:space="preserve">Top Coat: </t>
  </si>
  <si>
    <t>PHONE NO.</t>
  </si>
  <si>
    <t>AUTHORIZED CUSTOMER</t>
  </si>
  <si>
    <t>REPRESENTATIVE SIGNATURE</t>
  </si>
  <si>
    <t>Refer to specification on print.  Contact Buyer or Supplier Quality</t>
  </si>
  <si>
    <t>Blast Profile</t>
  </si>
  <si>
    <t>Purchase Order</t>
  </si>
  <si>
    <r>
      <t xml:space="preserve">PRINT NOTES-WELDING
</t>
    </r>
    <r>
      <rPr>
        <b/>
        <sz val="12"/>
        <rFont val="Arial"/>
        <family val="2"/>
      </rPr>
      <t>(ATTACH BUBBLE PRINT)</t>
    </r>
  </si>
  <si>
    <t>PO Number</t>
  </si>
  <si>
    <r>
      <t xml:space="preserve">PRINT NOTES 
</t>
    </r>
    <r>
      <rPr>
        <b/>
        <sz val="11"/>
        <rFont val="Arial"/>
        <family val="2"/>
      </rPr>
      <t>(ATTACH COPY OF RAW MATERIAL CERTIFICATION, SURFACE FINISH,
PERFORMANCE TESTS &amp; PART IDENTIFICATION)</t>
    </r>
  </si>
  <si>
    <t>SUPPLIER :</t>
  </si>
  <si>
    <t>PART NAME/DESCRIPTION:</t>
  </si>
  <si>
    <t xml:space="preserve">ENGINEERING REVISION LEVEL: </t>
  </si>
  <si>
    <t xml:space="preserve">ENGINEERING REVISION DATE: </t>
  </si>
  <si>
    <t>SPECIFICATION</t>
  </si>
  <si>
    <t>MEASUREMENT RESULTS (DATA)</t>
  </si>
  <si>
    <t>Pass</t>
  </si>
  <si>
    <t>Fail</t>
  </si>
  <si>
    <t>4c. Print Notes: Paint, Plating, Coating Tests</t>
  </si>
  <si>
    <t>5. Process Flow Diagram</t>
  </si>
  <si>
    <t>6. Process Control Plan</t>
  </si>
  <si>
    <t>7. Process FMEA</t>
  </si>
  <si>
    <t>8. Bill of Materials Audit (BOM Audit)</t>
  </si>
  <si>
    <t>Level 2 - Warrant with product samples, ISIR, and Material/Performance/Surface Finish/Paint Test Results</t>
  </si>
  <si>
    <r>
      <t xml:space="preserve">Level 1 - Warrant only submitted to customer. </t>
    </r>
    <r>
      <rPr>
        <b/>
        <sz val="7"/>
        <rFont val="Arial"/>
        <family val="2"/>
      </rPr>
      <t>*Applicable material info required (material certification, Certificate of Compliance)</t>
    </r>
  </si>
  <si>
    <t>All Level 3 PPAP requirements, plus additional items.</t>
  </si>
  <si>
    <t>9. Appearance Report</t>
  </si>
  <si>
    <t>10. Approved Engineering Change Documentation</t>
  </si>
  <si>
    <t xml:space="preserve">11. PPAP Samples </t>
  </si>
  <si>
    <t>12. Design FMEA</t>
  </si>
  <si>
    <t>13. Packaging Form</t>
  </si>
  <si>
    <t>4d. Material Tests</t>
  </si>
  <si>
    <t>14. Capablity Study</t>
  </si>
  <si>
    <t>15. Gage R &amp; R</t>
  </si>
  <si>
    <t>All Level 3 and 4 PPAP requirements, plus data reviewed at supplier's manufacturing location.</t>
  </si>
  <si>
    <t xml:space="preserve">Dry Film Thickness </t>
  </si>
  <si>
    <t>If Any Questions - Please Contact Quality Representative</t>
  </si>
  <si>
    <t>REV LEVEL</t>
  </si>
  <si>
    <t>ECN/ECN DATE:</t>
  </si>
  <si>
    <t>Approved By:  Bryon Nolan</t>
  </si>
  <si>
    <t>Approval Date: 2/25/2021</t>
  </si>
  <si>
    <t xml:space="preserve">Compliant to the requirements stated in the Supplier Quality Manual, section 8 referencing Restricted Materials including RoHS and REACH.    </t>
  </si>
  <si>
    <t xml:space="preserve">       (If "NO" - Explanation Required in Explanation/comments section below )</t>
  </si>
  <si>
    <t xml:space="preserve">      (If "NO" - Explanation Required in Explanation/comments section below )</t>
  </si>
  <si>
    <t>Are all substances in product are within thresholds (limits) listed on drawing, Supplier Quality Manual and/or SPEC-C-Q005?  This includes raw, ancilary and indirect materials.</t>
  </si>
  <si>
    <t>MATERIALS REPORTING</t>
  </si>
  <si>
    <t>Doc: F-8.4-001</t>
  </si>
  <si>
    <t>DESIGN RECORD CHANGE REVISION LEVEL: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</si>
</sst>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_(* \(#,##0.00\);_(* &quot;-&quot;??_);_(@_)"/>
    <numFmt numFmtId="164" formatCode="m/d/yy"/>
    <numFmt numFmtId="165" formatCode="0.0000"/>
    <numFmt numFmtId="166" formatCode="0.000"/>
    <numFmt numFmtId="167" formatCode="[$-409]d\-mmm\-yy;@"/>
    <numFmt numFmtId="168" formatCode="0.0%"/>
    <numFmt numFmtId="169" formatCode="0.####"/>
    <numFmt numFmtId="170" formatCode="0.0"/>
    <numFmt numFmtId="171" formatCode="0.000000"/>
    <numFmt numFmtId="172" formatCode="m/d/yy;@"/>
    <numFmt numFmtId="173" formatCode="[$-409]mmmm\ d\,\ yyyy;@"/>
  </numFmts>
  <fonts count="125" x14ac:knownFonts="1">
    <font>
      <sz val="11"/>
      <color theme="1"/>
      <name val="Calibri"/>
      <family val="2"/>
      <scheme val="minor"/>
    </font>
    <font>
      <sz val="11"/>
      <color theme="1"/>
      <name val="Arial"/>
      <family val="2"/>
    </font>
    <font>
      <sz val="11"/>
      <color theme="1"/>
      <name val="Arial"/>
      <family val="2"/>
    </font>
    <font>
      <sz val="11"/>
      <color theme="1"/>
      <name val="Arial"/>
      <family val="2"/>
    </font>
    <font>
      <b/>
      <sz val="11"/>
      <color theme="1"/>
      <name val="Calibri"/>
      <family val="2"/>
      <scheme val="minor"/>
    </font>
    <font>
      <sz val="11"/>
      <color theme="1"/>
      <name val="Calibri"/>
      <family val="2"/>
      <scheme val="minor"/>
    </font>
    <font>
      <b/>
      <sz val="16"/>
      <name val="Arial"/>
      <family val="2"/>
    </font>
    <font>
      <sz val="10"/>
      <name val="Arial"/>
      <family val="2"/>
    </font>
    <font>
      <b/>
      <sz val="10"/>
      <name val="Arial"/>
      <family val="2"/>
    </font>
    <font>
      <i/>
      <sz val="10"/>
      <name val="Arial"/>
      <family val="2"/>
    </font>
    <font>
      <sz val="14"/>
      <name val="Arial"/>
      <family val="2"/>
    </font>
    <font>
      <b/>
      <sz val="10"/>
      <color indexed="10"/>
      <name val="Arial"/>
      <family val="2"/>
    </font>
    <font>
      <b/>
      <sz val="10"/>
      <color indexed="12"/>
      <name val="Arial"/>
      <family val="2"/>
    </font>
    <font>
      <u/>
      <sz val="7.5"/>
      <color indexed="12"/>
      <name val="Arial"/>
      <family val="2"/>
    </font>
    <font>
      <sz val="10"/>
      <color indexed="12"/>
      <name val="Arial"/>
      <family val="2"/>
    </font>
    <font>
      <sz val="7"/>
      <name val="Arial"/>
      <family val="2"/>
    </font>
    <font>
      <sz val="7"/>
      <color indexed="8"/>
      <name val="Arial"/>
      <family val="2"/>
    </font>
    <font>
      <sz val="10"/>
      <color indexed="48"/>
      <name val="Arial"/>
      <family val="2"/>
    </font>
    <font>
      <sz val="8"/>
      <name val="Arial"/>
      <family val="2"/>
    </font>
    <font>
      <b/>
      <sz val="12"/>
      <name val="Arial"/>
      <family val="2"/>
    </font>
    <font>
      <b/>
      <sz val="9"/>
      <name val="Arial"/>
      <family val="2"/>
    </font>
    <font>
      <b/>
      <u/>
      <sz val="14"/>
      <name val="Arial"/>
      <family val="2"/>
    </font>
    <font>
      <sz val="12"/>
      <name val="Arial"/>
      <family val="2"/>
    </font>
    <font>
      <sz val="11"/>
      <name val="Arial"/>
      <family val="2"/>
    </font>
    <font>
      <b/>
      <sz val="36"/>
      <name val="Arial"/>
      <family val="2"/>
    </font>
    <font>
      <b/>
      <sz val="20"/>
      <name val="Arial"/>
      <family val="2"/>
    </font>
    <font>
      <sz val="16"/>
      <name val="Arial"/>
      <family val="2"/>
    </font>
    <font>
      <sz val="22"/>
      <name val="Arial"/>
      <family val="2"/>
    </font>
    <font>
      <b/>
      <sz val="14"/>
      <name val="Arial"/>
      <family val="2"/>
    </font>
    <font>
      <u/>
      <sz val="8"/>
      <name val="Arial"/>
      <family val="2"/>
    </font>
    <font>
      <sz val="12"/>
      <name val="Verdana"/>
      <family val="2"/>
    </font>
    <font>
      <b/>
      <sz val="20"/>
      <name val="Verdana"/>
      <family val="2"/>
    </font>
    <font>
      <b/>
      <sz val="12"/>
      <name val="Verdana"/>
      <family val="2"/>
    </font>
    <font>
      <b/>
      <sz val="10"/>
      <color rgb="FFFF0000"/>
      <name val="Arial"/>
      <family val="2"/>
    </font>
    <font>
      <sz val="10"/>
      <name val="Verdana"/>
      <family val="2"/>
    </font>
    <font>
      <b/>
      <sz val="18"/>
      <name val="Arial"/>
      <family val="2"/>
    </font>
    <font>
      <b/>
      <sz val="8"/>
      <name val="Arial"/>
      <family val="2"/>
    </font>
    <font>
      <sz val="12"/>
      <color indexed="10"/>
      <name val="Arial"/>
      <family val="2"/>
    </font>
    <font>
      <u/>
      <sz val="14"/>
      <name val="Arial"/>
      <family val="2"/>
    </font>
    <font>
      <b/>
      <sz val="20"/>
      <color theme="1"/>
      <name val="Calibri"/>
      <family val="2"/>
      <scheme val="minor"/>
    </font>
    <font>
      <b/>
      <sz val="11"/>
      <name val="Calibri"/>
      <family val="2"/>
      <scheme val="minor"/>
    </font>
    <font>
      <sz val="12"/>
      <color theme="1"/>
      <name val="Calibri"/>
      <family val="2"/>
      <scheme val="minor"/>
    </font>
    <font>
      <sz val="10"/>
      <name val="MS Sans Serif"/>
      <family val="2"/>
    </font>
    <font>
      <b/>
      <u/>
      <sz val="13.5"/>
      <name val="MS Sans Serif"/>
      <family val="2"/>
    </font>
    <font>
      <b/>
      <sz val="10"/>
      <name val="MS Sans Serif"/>
      <family val="2"/>
    </font>
    <font>
      <b/>
      <sz val="8.5"/>
      <name val="MS Sans Serif"/>
      <family val="2"/>
    </font>
    <font>
      <b/>
      <sz val="7"/>
      <name val="MS Sans Serif"/>
      <family val="2"/>
    </font>
    <font>
      <sz val="8.5"/>
      <name val="MS Sans Serif"/>
      <family val="2"/>
    </font>
    <font>
      <b/>
      <u/>
      <sz val="12"/>
      <name val="MS Sans Serif"/>
      <family val="2"/>
    </font>
    <font>
      <b/>
      <u/>
      <sz val="10"/>
      <name val="MS Sans Serif"/>
      <family val="2"/>
    </font>
    <font>
      <u/>
      <sz val="10"/>
      <name val="MS Sans Serif"/>
      <family val="2"/>
    </font>
    <font>
      <sz val="8"/>
      <name val="MS Sans Serif"/>
      <family val="2"/>
    </font>
    <font>
      <b/>
      <sz val="12"/>
      <name val="MS Sans Serif"/>
      <family val="2"/>
    </font>
    <font>
      <b/>
      <sz val="6"/>
      <name val="MS Sans Serif"/>
      <family val="2"/>
    </font>
    <font>
      <sz val="9"/>
      <name val="Arial"/>
      <family val="2"/>
    </font>
    <font>
      <b/>
      <sz val="11"/>
      <name val="Arial"/>
      <family val="2"/>
    </font>
    <font>
      <b/>
      <sz val="8"/>
      <color indexed="10"/>
      <name val="Arial"/>
      <family val="2"/>
    </font>
    <font>
      <b/>
      <sz val="8"/>
      <color indexed="81"/>
      <name val="Tahoma"/>
      <family val="2"/>
    </font>
    <font>
      <sz val="8"/>
      <color indexed="81"/>
      <name val="Tahoma"/>
      <family val="2"/>
    </font>
    <font>
      <sz val="8"/>
      <color indexed="12"/>
      <name val="Arial"/>
      <family val="2"/>
    </font>
    <font>
      <b/>
      <sz val="9"/>
      <color indexed="81"/>
      <name val="Tahoma"/>
      <family val="2"/>
    </font>
    <font>
      <sz val="9"/>
      <color indexed="81"/>
      <name val="Tahoma"/>
      <family val="2"/>
    </font>
    <font>
      <b/>
      <sz val="10"/>
      <color rgb="FFFFFF00"/>
      <name val="MS Sans Serif"/>
      <family val="2"/>
    </font>
    <font>
      <sz val="10"/>
      <name val="Times New Roman"/>
      <family val="1"/>
    </font>
    <font>
      <b/>
      <sz val="8"/>
      <color indexed="43"/>
      <name val="Arial"/>
      <family val="2"/>
    </font>
    <font>
      <b/>
      <sz val="8"/>
      <color theme="3" tint="0.39997558519241921"/>
      <name val="Arial"/>
      <family val="2"/>
    </font>
    <font>
      <sz val="8"/>
      <color indexed="8"/>
      <name val="Arial"/>
      <family val="2"/>
    </font>
    <font>
      <sz val="8"/>
      <color indexed="43"/>
      <name val="Arial"/>
      <family val="2"/>
    </font>
    <font>
      <sz val="8"/>
      <color rgb="FFFFFF00"/>
      <name val="Arial"/>
      <family val="2"/>
    </font>
    <font>
      <sz val="10"/>
      <color rgb="FFFFFF00"/>
      <name val="Times New Roman"/>
      <family val="1"/>
    </font>
    <font>
      <b/>
      <i/>
      <sz val="8"/>
      <name val="Arial"/>
      <family val="2"/>
    </font>
    <font>
      <b/>
      <u/>
      <sz val="8"/>
      <name val="Arial"/>
      <family val="2"/>
    </font>
    <font>
      <b/>
      <sz val="8"/>
      <name val="Times New Roman"/>
      <family val="1"/>
    </font>
    <font>
      <sz val="8"/>
      <name val="Times New Roman"/>
      <family val="1"/>
    </font>
    <font>
      <b/>
      <u/>
      <sz val="8"/>
      <name val="Times New Roman"/>
      <family val="1"/>
    </font>
    <font>
      <sz val="6"/>
      <name val="Times New Roman"/>
      <family val="1"/>
    </font>
    <font>
      <sz val="8"/>
      <color indexed="12"/>
      <name val="Times New Roman"/>
      <family val="1"/>
    </font>
    <font>
      <b/>
      <sz val="6"/>
      <color indexed="10"/>
      <name val="Times New Roman"/>
      <family val="1"/>
    </font>
    <font>
      <u/>
      <sz val="8"/>
      <color indexed="12"/>
      <name val="Arial"/>
      <family val="2"/>
    </font>
    <font>
      <sz val="8"/>
      <color indexed="10"/>
      <name val="Arial"/>
      <family val="2"/>
    </font>
    <font>
      <u/>
      <sz val="8"/>
      <color indexed="10"/>
      <name val="Arial"/>
      <family val="2"/>
    </font>
    <font>
      <sz val="8"/>
      <color indexed="33"/>
      <name val="Arial"/>
      <family val="2"/>
    </font>
    <font>
      <sz val="8"/>
      <color indexed="37"/>
      <name val="Arial"/>
      <family val="2"/>
    </font>
    <font>
      <sz val="8"/>
      <color indexed="56"/>
      <name val="Arial"/>
      <family val="2"/>
    </font>
    <font>
      <sz val="8"/>
      <color rgb="FF000000"/>
      <name val="Tahoma"/>
      <family val="2"/>
    </font>
    <font>
      <b/>
      <sz val="8"/>
      <color indexed="12"/>
      <name val="Arial"/>
      <family val="2"/>
    </font>
    <font>
      <b/>
      <u/>
      <sz val="16"/>
      <name val="Arial"/>
      <family val="2"/>
    </font>
    <font>
      <i/>
      <sz val="8"/>
      <name val="Arial"/>
      <family val="2"/>
    </font>
    <font>
      <b/>
      <sz val="7"/>
      <name val="Arial"/>
      <family val="2"/>
    </font>
    <font>
      <b/>
      <i/>
      <sz val="12"/>
      <color rgb="FFFF0000"/>
      <name val="Arial"/>
      <family val="2"/>
    </font>
    <font>
      <i/>
      <sz val="9"/>
      <name val="Arial"/>
      <family val="2"/>
    </font>
    <font>
      <sz val="8"/>
      <color indexed="81"/>
      <name val="Arial Black"/>
      <family val="2"/>
    </font>
    <font>
      <b/>
      <i/>
      <sz val="8"/>
      <color rgb="FFFF0000"/>
      <name val="Arial"/>
      <family val="2"/>
    </font>
    <font>
      <b/>
      <i/>
      <sz val="16"/>
      <name val="Arial"/>
      <family val="2"/>
    </font>
    <font>
      <sz val="8"/>
      <color indexed="22"/>
      <name val="Arial"/>
      <family val="2"/>
    </font>
    <font>
      <sz val="8"/>
      <color theme="1"/>
      <name val="Arial"/>
      <family val="2"/>
    </font>
    <font>
      <b/>
      <sz val="12"/>
      <color rgb="FF0000FF"/>
      <name val="Arial"/>
      <family val="2"/>
    </font>
    <font>
      <i/>
      <sz val="8"/>
      <color rgb="FF00B050"/>
      <name val="Arial"/>
      <family val="2"/>
    </font>
    <font>
      <i/>
      <sz val="8"/>
      <color rgb="FFFF0000"/>
      <name val="Arial"/>
      <family val="2"/>
    </font>
    <font>
      <b/>
      <sz val="8"/>
      <color rgb="FFFF0000"/>
      <name val="Arial"/>
      <family val="2"/>
    </font>
    <font>
      <b/>
      <sz val="13"/>
      <name val="Arial"/>
      <family val="2"/>
    </font>
    <font>
      <b/>
      <u/>
      <sz val="13"/>
      <name val="Arial"/>
      <family val="2"/>
    </font>
    <font>
      <b/>
      <sz val="24"/>
      <name val="Arial"/>
      <family val="2"/>
    </font>
    <font>
      <sz val="10"/>
      <color rgb="FF0000FF"/>
      <name val="Arial"/>
      <family val="2"/>
    </font>
    <font>
      <sz val="5"/>
      <name val="Arial"/>
      <family val="2"/>
    </font>
    <font>
      <b/>
      <sz val="11"/>
      <color theme="1"/>
      <name val="Arial"/>
      <family val="2"/>
    </font>
    <font>
      <b/>
      <sz val="22"/>
      <name val="Arial Black"/>
      <family val="2"/>
    </font>
    <font>
      <i/>
      <sz val="11"/>
      <color theme="1"/>
      <name val="Calibri"/>
      <family val="2"/>
      <scheme val="minor"/>
    </font>
    <font>
      <u/>
      <sz val="10"/>
      <name val="Arial"/>
      <family val="2"/>
    </font>
    <font>
      <sz val="12"/>
      <color theme="1"/>
      <name val="Arial"/>
      <family val="2"/>
    </font>
    <font>
      <b/>
      <i/>
      <sz val="11"/>
      <color theme="1"/>
      <name val="Arial"/>
      <family val="2"/>
    </font>
    <font>
      <u/>
      <sz val="11"/>
      <color indexed="12"/>
      <name val="Arial"/>
      <family val="2"/>
    </font>
    <font>
      <sz val="11"/>
      <color rgb="FFFF0000"/>
      <name val="Arial"/>
      <family val="2"/>
    </font>
    <font>
      <i/>
      <sz val="7"/>
      <name val="Arial"/>
      <family val="2"/>
    </font>
    <font>
      <sz val="6"/>
      <name val="Small Fonts"/>
      <family val="2"/>
    </font>
    <font>
      <b/>
      <sz val="10"/>
      <color rgb="FF3333FF"/>
      <name val="Arial"/>
      <family val="2"/>
    </font>
    <font>
      <sz val="11"/>
      <color rgb="FF0000FF"/>
      <name val="Arial"/>
      <family val="2"/>
    </font>
    <font>
      <sz val="9"/>
      <color rgb="FF0000FF"/>
      <name val="Arial"/>
      <family val="2"/>
    </font>
    <font>
      <sz val="8"/>
      <color rgb="FF0000FF"/>
      <name val="Arial"/>
      <family val="2"/>
    </font>
    <font>
      <sz val="9"/>
      <color theme="1"/>
      <name val="Arial"/>
      <family val="2"/>
    </font>
    <font>
      <b/>
      <sz val="12"/>
      <color rgb="FFFF0000"/>
      <name val="Calibri"/>
      <family val="2"/>
      <scheme val="minor"/>
    </font>
    <font>
      <b/>
      <sz val="11"/>
      <color rgb="FFFF0000"/>
      <name val="Arial"/>
      <family val="2"/>
    </font>
    <font>
      <b/>
      <sz val="10"/>
      <color rgb="FF0000FF"/>
      <name val="Arial"/>
      <family val="2"/>
    </font>
    <font>
      <b/>
      <sz val="12"/>
      <color rgb="FFFF0000"/>
      <name val="Arial"/>
      <family val="2"/>
    </font>
    <font>
      <sz val="12"/>
      <color rgb="FF0000FF"/>
      <name val="Verdana"/>
      <family val="2"/>
    </font>
  </fonts>
  <fills count="18">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indexed="9"/>
        <bgColor indexed="64"/>
      </patternFill>
    </fill>
    <fill>
      <patternFill patternType="solid">
        <fgColor indexed="13"/>
        <bgColor indexed="64"/>
      </patternFill>
    </fill>
    <fill>
      <patternFill patternType="solid">
        <fgColor indexed="22"/>
        <bgColor indexed="64"/>
      </patternFill>
    </fill>
    <fill>
      <patternFill patternType="solid">
        <fgColor theme="0"/>
        <bgColor indexed="64"/>
      </patternFill>
    </fill>
    <fill>
      <patternFill patternType="solid">
        <fgColor rgb="FFFFC000"/>
        <bgColor indexed="64"/>
      </patternFill>
    </fill>
    <fill>
      <patternFill patternType="solid">
        <fgColor indexed="43"/>
        <bgColor indexed="64"/>
      </patternFill>
    </fill>
    <fill>
      <patternFill patternType="solid">
        <fgColor theme="3" tint="0.39997558519241921"/>
        <bgColor indexed="64"/>
      </patternFill>
    </fill>
    <fill>
      <patternFill patternType="gray125">
        <bgColor theme="0"/>
      </patternFill>
    </fill>
    <fill>
      <patternFill patternType="solid">
        <fgColor rgb="FF92D050"/>
        <bgColor indexed="64"/>
      </patternFill>
    </fill>
    <fill>
      <patternFill patternType="mediumGray">
        <bgColor theme="0"/>
      </patternFill>
    </fill>
    <fill>
      <patternFill patternType="solid">
        <fgColor rgb="FFFFFF00"/>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rgb="FFFFFFCC"/>
        <bgColor indexed="64"/>
      </patternFill>
    </fill>
  </fills>
  <borders count="9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style="thin">
        <color indexed="64"/>
      </top>
      <bottom style="double">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bottom style="hair">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bottom style="hair">
        <color indexed="64"/>
      </bottom>
      <diagonal/>
    </border>
    <border>
      <left style="hair">
        <color indexed="64"/>
      </left>
      <right/>
      <top/>
      <bottom style="hair">
        <color indexed="64"/>
      </bottom>
      <diagonal/>
    </border>
    <border>
      <left style="medium">
        <color indexed="64"/>
      </left>
      <right style="medium">
        <color indexed="64"/>
      </right>
      <top/>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rgb="FF0000FF"/>
      </left>
      <right style="thin">
        <color rgb="FF0000FF"/>
      </right>
      <top style="thin">
        <color rgb="FF0000FF"/>
      </top>
      <bottom style="thin">
        <color rgb="FF0000FF"/>
      </bottom>
      <diagonal/>
    </border>
    <border>
      <left style="thin">
        <color indexed="64"/>
      </left>
      <right style="medium">
        <color indexed="64"/>
      </right>
      <top/>
      <bottom/>
      <diagonal/>
    </border>
    <border>
      <left style="thin">
        <color indexed="64"/>
      </left>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s>
  <cellStyleXfs count="12">
    <xf numFmtId="0" fontId="0" fillId="0" borderId="0"/>
    <xf numFmtId="0" fontId="13" fillId="0" borderId="0" applyNumberFormat="0" applyFill="0" applyBorder="0" applyAlignment="0" applyProtection="0">
      <alignment vertical="top"/>
      <protection locked="0"/>
    </xf>
    <xf numFmtId="0" fontId="7" fillId="0" borderId="0"/>
    <xf numFmtId="0" fontId="7" fillId="0" borderId="0"/>
    <xf numFmtId="9" fontId="7" fillId="0" borderId="0" applyFont="0" applyFill="0" applyBorder="0" applyAlignment="0" applyProtection="0"/>
    <xf numFmtId="0" fontId="7" fillId="0" borderId="0"/>
    <xf numFmtId="0" fontId="5" fillId="0" borderId="0"/>
    <xf numFmtId="0" fontId="42" fillId="0" borderId="0"/>
    <xf numFmtId="0" fontId="7" fillId="0" borderId="0"/>
    <xf numFmtId="0" fontId="7" fillId="0" borderId="0"/>
    <xf numFmtId="0" fontId="111" fillId="0" borderId="0" applyNumberFormat="0" applyFill="0" applyBorder="0" applyAlignment="0" applyProtection="0">
      <alignment vertical="top"/>
      <protection locked="0"/>
    </xf>
    <xf numFmtId="43" fontId="5" fillId="0" borderId="0" applyFont="0" applyFill="0" applyBorder="0" applyAlignment="0" applyProtection="0"/>
  </cellStyleXfs>
  <cellXfs count="1862">
    <xf numFmtId="0" fontId="0" fillId="0" borderId="0" xfId="0"/>
    <xf numFmtId="0" fontId="0" fillId="0" borderId="15" xfId="0" applyBorder="1"/>
    <xf numFmtId="0" fontId="0" fillId="4" borderId="0" xfId="0" applyFill="1"/>
    <xf numFmtId="0" fontId="9" fillId="4" borderId="15" xfId="0" applyFont="1" applyFill="1" applyBorder="1" applyAlignment="1" applyProtection="1">
      <alignment horizontal="left" vertical="top" wrapText="1"/>
      <protection locked="0"/>
    </xf>
    <xf numFmtId="0" fontId="9" fillId="4" borderId="0" xfId="0" applyFont="1" applyFill="1" applyBorder="1" applyAlignment="1" applyProtection="1">
      <alignment horizontal="left" vertical="top" wrapText="1"/>
      <protection locked="0"/>
    </xf>
    <xf numFmtId="0" fontId="9" fillId="4" borderId="11" xfId="0" applyFont="1" applyFill="1" applyBorder="1" applyAlignment="1" applyProtection="1">
      <alignment horizontal="left" vertical="top" wrapText="1"/>
      <protection locked="0"/>
    </xf>
    <xf numFmtId="0" fontId="11" fillId="4" borderId="15" xfId="0" applyFont="1" applyFill="1" applyBorder="1" applyAlignment="1" applyProtection="1">
      <alignment horizontal="left" vertical="center" wrapText="1"/>
      <protection locked="0"/>
    </xf>
    <xf numFmtId="0" fontId="0" fillId="4" borderId="16" xfId="0" applyFill="1" applyBorder="1" applyProtection="1">
      <protection locked="0"/>
    </xf>
    <xf numFmtId="0" fontId="0" fillId="4" borderId="12" xfId="0" applyFill="1" applyBorder="1" applyAlignment="1" applyProtection="1">
      <alignment horizontal="center"/>
      <protection locked="0"/>
    </xf>
    <xf numFmtId="0" fontId="14" fillId="4" borderId="12" xfId="0" applyFont="1" applyFill="1" applyBorder="1" applyAlignment="1" applyProtection="1">
      <alignment horizontal="center"/>
      <protection locked="0"/>
    </xf>
    <xf numFmtId="0" fontId="0" fillId="4" borderId="13" xfId="0" applyFill="1" applyBorder="1" applyProtection="1">
      <protection locked="0"/>
    </xf>
    <xf numFmtId="0" fontId="15" fillId="4" borderId="0" xfId="0" applyFont="1" applyFill="1" applyBorder="1" applyAlignment="1"/>
    <xf numFmtId="0" fontId="15" fillId="4" borderId="0" xfId="0" applyFont="1" applyFill="1"/>
    <xf numFmtId="15" fontId="16" fillId="4" borderId="0" xfId="0" applyNumberFormat="1" applyFont="1" applyFill="1"/>
    <xf numFmtId="0" fontId="7" fillId="4" borderId="0" xfId="0" applyFont="1" applyFill="1"/>
    <xf numFmtId="0" fontId="0" fillId="4" borderId="14" xfId="0" applyFill="1" applyBorder="1"/>
    <xf numFmtId="0" fontId="0" fillId="4" borderId="4" xfId="0" applyFill="1" applyBorder="1"/>
    <xf numFmtId="0" fontId="0" fillId="4" borderId="0" xfId="0" applyFill="1" applyAlignment="1">
      <alignment vertical="center"/>
    </xf>
    <xf numFmtId="0" fontId="0" fillId="4" borderId="5" xfId="0" applyFill="1" applyBorder="1"/>
    <xf numFmtId="0" fontId="0" fillId="4" borderId="15" xfId="0" applyFill="1" applyBorder="1"/>
    <xf numFmtId="0" fontId="0" fillId="4" borderId="0" xfId="0" applyFill="1" applyBorder="1"/>
    <xf numFmtId="0" fontId="0" fillId="4" borderId="11" xfId="0" applyFill="1" applyBorder="1"/>
    <xf numFmtId="0" fontId="0" fillId="4" borderId="16" xfId="0" applyFill="1" applyBorder="1"/>
    <xf numFmtId="0" fontId="0" fillId="4" borderId="12" xfId="0" applyFill="1" applyBorder="1"/>
    <xf numFmtId="0" fontId="0" fillId="4" borderId="13" xfId="0" applyFill="1" applyBorder="1"/>
    <xf numFmtId="0" fontId="0" fillId="7" borderId="0" xfId="0" applyFill="1" applyBorder="1" applyAlignment="1">
      <alignment horizontal="centerContinuous"/>
    </xf>
    <xf numFmtId="0" fontId="0" fillId="4" borderId="0" xfId="0" applyFill="1" applyAlignment="1">
      <alignment horizontal="center"/>
    </xf>
    <xf numFmtId="0" fontId="22" fillId="8" borderId="11" xfId="0" applyFont="1" applyFill="1" applyBorder="1" applyAlignment="1">
      <alignment horizontal="center" vertical="center" wrapText="1"/>
    </xf>
    <xf numFmtId="0" fontId="22" fillId="8" borderId="11" xfId="0" applyFont="1" applyFill="1" applyBorder="1" applyAlignment="1">
      <alignment horizontal="center" vertical="top" wrapText="1"/>
    </xf>
    <xf numFmtId="0" fontId="27" fillId="8" borderId="6" xfId="0" applyFont="1" applyFill="1" applyBorder="1" applyAlignment="1">
      <alignment horizontal="center" vertical="center" wrapText="1"/>
    </xf>
    <xf numFmtId="0" fontId="22" fillId="8" borderId="16" xfId="0" applyFont="1" applyFill="1" applyBorder="1" applyAlignment="1">
      <alignment horizontal="center" vertical="top" wrapText="1"/>
    </xf>
    <xf numFmtId="0" fontId="22" fillId="8" borderId="12" xfId="0" applyFont="1" applyFill="1" applyBorder="1" applyAlignment="1">
      <alignment horizontal="center" vertical="top" wrapText="1"/>
    </xf>
    <xf numFmtId="0" fontId="22" fillId="8" borderId="13" xfId="0" applyFont="1" applyFill="1" applyBorder="1" applyAlignment="1">
      <alignment horizontal="center" vertical="top" wrapText="1"/>
    </xf>
    <xf numFmtId="0" fontId="18" fillId="0" borderId="62" xfId="0" applyFont="1" applyBorder="1" applyAlignment="1">
      <alignment horizontal="left"/>
    </xf>
    <xf numFmtId="0" fontId="18" fillId="0" borderId="62" xfId="0" applyFont="1" applyBorder="1"/>
    <xf numFmtId="167" fontId="7" fillId="0" borderId="64" xfId="0" applyNumberFormat="1" applyFont="1" applyBorder="1" applyAlignment="1" applyProtection="1">
      <alignment horizontal="center" vertical="center" wrapText="1"/>
      <protection locked="0"/>
    </xf>
    <xf numFmtId="0" fontId="18" fillId="0" borderId="10" xfId="0" applyFont="1" applyBorder="1" applyAlignment="1"/>
    <xf numFmtId="0" fontId="18" fillId="6" borderId="66" xfId="0" applyFont="1" applyFill="1" applyBorder="1" applyAlignment="1">
      <alignment horizontal="center" vertical="center"/>
    </xf>
    <xf numFmtId="0" fontId="18" fillId="0" borderId="32" xfId="0" applyFont="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8" fillId="0" borderId="35" xfId="0" applyFont="1" applyBorder="1" applyAlignment="1" applyProtection="1">
      <alignment horizontal="left" vertical="center" wrapText="1"/>
      <protection locked="0"/>
    </xf>
    <xf numFmtId="0" fontId="18" fillId="0" borderId="1" xfId="0" applyFont="1" applyBorder="1" applyAlignment="1" applyProtection="1">
      <alignment horizontal="center" vertical="center" wrapText="1"/>
      <protection locked="0"/>
    </xf>
    <xf numFmtId="0" fontId="18" fillId="0" borderId="35" xfId="0" applyFont="1" applyBorder="1" applyAlignment="1" applyProtection="1">
      <alignment horizontal="center" vertical="center" wrapText="1"/>
      <protection locked="0"/>
    </xf>
    <xf numFmtId="0" fontId="18" fillId="0" borderId="18" xfId="0" applyFont="1" applyBorder="1" applyAlignment="1" applyProtection="1">
      <alignment horizontal="center" vertical="center" wrapText="1"/>
      <protection locked="0"/>
    </xf>
    <xf numFmtId="0" fontId="18" fillId="0" borderId="42" xfId="0" applyFont="1" applyBorder="1" applyAlignment="1" applyProtection="1">
      <alignment horizontal="left" vertical="center" wrapText="1"/>
      <protection locked="0"/>
    </xf>
    <xf numFmtId="0" fontId="18" fillId="0" borderId="40" xfId="0" applyFont="1" applyBorder="1" applyAlignment="1" applyProtection="1">
      <alignment horizontal="left" vertical="center" wrapText="1"/>
      <protection locked="0"/>
    </xf>
    <xf numFmtId="0" fontId="18" fillId="0" borderId="45" xfId="0" applyFont="1" applyBorder="1" applyAlignment="1" applyProtection="1">
      <alignment horizontal="left" vertical="center" wrapText="1"/>
      <protection locked="0"/>
    </xf>
    <xf numFmtId="0" fontId="18" fillId="0" borderId="40" xfId="0" applyFont="1" applyBorder="1" applyAlignment="1" applyProtection="1">
      <alignment horizontal="center" vertical="center" wrapText="1"/>
      <protection locked="0"/>
    </xf>
    <xf numFmtId="0" fontId="18" fillId="0" borderId="45" xfId="0" applyFont="1" applyBorder="1" applyAlignment="1" applyProtection="1">
      <alignment horizontal="center" vertical="center" wrapText="1"/>
      <protection locked="0"/>
    </xf>
    <xf numFmtId="0" fontId="18" fillId="0" borderId="41" xfId="0" applyFont="1" applyBorder="1" applyAlignment="1" applyProtection="1">
      <alignment horizontal="center" vertical="center" wrapText="1"/>
      <protection locked="0"/>
    </xf>
    <xf numFmtId="0" fontId="36" fillId="6" borderId="22" xfId="0" applyFont="1" applyFill="1" applyBorder="1" applyAlignment="1"/>
    <xf numFmtId="0" fontId="18" fillId="0" borderId="0" xfId="0" applyFont="1" applyBorder="1" applyAlignment="1"/>
    <xf numFmtId="0" fontId="8" fillId="0" borderId="4" xfId="0" applyFont="1" applyBorder="1" applyAlignment="1">
      <alignment horizontal="center" vertical="center"/>
    </xf>
    <xf numFmtId="0" fontId="8" fillId="0" borderId="6" xfId="0" applyFont="1" applyBorder="1" applyAlignment="1"/>
    <xf numFmtId="0" fontId="8" fillId="0" borderId="16" xfId="0" applyFont="1" applyBorder="1" applyAlignment="1">
      <alignment horizontal="center" vertical="center" wrapText="1"/>
    </xf>
    <xf numFmtId="0" fontId="8" fillId="6" borderId="68" xfId="0" applyFont="1" applyFill="1" applyBorder="1" applyAlignment="1">
      <alignment horizontal="center" vertical="center" textRotation="180"/>
    </xf>
    <xf numFmtId="0" fontId="8" fillId="6" borderId="22" xfId="0" applyFont="1" applyFill="1" applyBorder="1" applyAlignment="1">
      <alignment horizontal="center" vertical="center" textRotation="180"/>
    </xf>
    <xf numFmtId="0" fontId="8" fillId="0" borderId="9" xfId="0" applyFont="1" applyBorder="1" applyAlignment="1" applyProtection="1">
      <alignment horizontal="left" vertical="top" wrapText="1"/>
    </xf>
    <xf numFmtId="0" fontId="8" fillId="6" borderId="23" xfId="0" applyFont="1" applyFill="1" applyBorder="1" applyAlignment="1" applyProtection="1">
      <alignment horizontal="left" vertical="top" wrapText="1"/>
    </xf>
    <xf numFmtId="0" fontId="8" fillId="0" borderId="1" xfId="0" applyFont="1" applyBorder="1" applyAlignment="1" applyProtection="1">
      <alignment horizontal="left" vertical="top" wrapText="1"/>
    </xf>
    <xf numFmtId="0" fontId="8" fillId="0" borderId="23" xfId="0" applyFont="1" applyBorder="1" applyAlignment="1" applyProtection="1">
      <alignment horizontal="left" vertical="top" wrapText="1"/>
    </xf>
    <xf numFmtId="0" fontId="8" fillId="6" borderId="23" xfId="0" applyFont="1" applyFill="1" applyBorder="1" applyAlignment="1" applyProtection="1">
      <alignment horizontal="center" vertical="top" wrapText="1"/>
    </xf>
    <xf numFmtId="0" fontId="8" fillId="0" borderId="3" xfId="0" applyFont="1" applyBorder="1" applyAlignment="1" applyProtection="1">
      <alignment horizontal="left" vertical="top" wrapText="1"/>
    </xf>
    <xf numFmtId="0" fontId="8" fillId="6" borderId="27" xfId="0" applyFont="1" applyFill="1" applyBorder="1" applyAlignment="1" applyProtection="1">
      <alignment horizontal="left" vertical="top" wrapText="1"/>
    </xf>
    <xf numFmtId="0" fontId="8" fillId="6" borderId="64" xfId="0" applyFont="1" applyFill="1" applyBorder="1" applyAlignment="1" applyProtection="1">
      <alignment horizontal="center" vertical="top" wrapText="1"/>
    </xf>
    <xf numFmtId="0" fontId="0" fillId="0" borderId="0" xfId="0" applyAlignment="1"/>
    <xf numFmtId="0" fontId="36" fillId="0" borderId="1" xfId="0" applyFont="1" applyBorder="1" applyAlignment="1" applyProtection="1">
      <alignment horizontal="left" vertical="top" wrapText="1"/>
      <protection locked="0"/>
    </xf>
    <xf numFmtId="0" fontId="36" fillId="6" borderId="1" xfId="0" applyFont="1" applyFill="1" applyBorder="1" applyAlignment="1" applyProtection="1">
      <alignment horizontal="left" vertical="top"/>
      <protection locked="0"/>
    </xf>
    <xf numFmtId="0" fontId="36" fillId="0" borderId="1" xfId="0" applyFont="1" applyBorder="1" applyAlignment="1" applyProtection="1">
      <alignment horizontal="left" vertical="top"/>
      <protection locked="0"/>
    </xf>
    <xf numFmtId="0" fontId="36" fillId="0" borderId="24" xfId="0" applyFont="1" applyBorder="1" applyAlignment="1" applyProtection="1">
      <alignment horizontal="left" vertical="top"/>
      <protection locked="0"/>
    </xf>
    <xf numFmtId="0" fontId="36" fillId="0" borderId="1" xfId="0" applyFont="1" applyFill="1" applyBorder="1" applyAlignment="1" applyProtection="1">
      <alignment horizontal="left" vertical="top" wrapText="1"/>
      <protection locked="0"/>
    </xf>
    <xf numFmtId="0" fontId="36" fillId="0" borderId="1" xfId="0" applyFont="1" applyFill="1" applyBorder="1" applyAlignment="1" applyProtection="1">
      <alignment horizontal="left" vertical="top"/>
      <protection locked="0"/>
    </xf>
    <xf numFmtId="0" fontId="36" fillId="0" borderId="24" xfId="0" applyFont="1" applyFill="1" applyBorder="1" applyAlignment="1" applyProtection="1">
      <alignment horizontal="left" vertical="top"/>
      <protection locked="0"/>
    </xf>
    <xf numFmtId="0" fontId="0" fillId="0" borderId="0" xfId="0" applyFill="1"/>
    <xf numFmtId="0" fontId="36" fillId="5" borderId="1" xfId="0" applyFont="1" applyFill="1" applyBorder="1" applyAlignment="1" applyProtection="1">
      <alignment horizontal="left" vertical="top"/>
      <protection locked="0"/>
    </xf>
    <xf numFmtId="0" fontId="19" fillId="0" borderId="66" xfId="0" applyFont="1" applyFill="1" applyBorder="1" applyAlignment="1">
      <alignment horizontal="left" vertical="top"/>
    </xf>
    <xf numFmtId="0" fontId="19" fillId="0" borderId="1" xfId="0" applyFont="1" applyFill="1" applyBorder="1" applyAlignment="1">
      <alignment horizontal="left" vertical="top"/>
    </xf>
    <xf numFmtId="0" fontId="22" fillId="4" borderId="1" xfId="0" applyFont="1" applyFill="1" applyBorder="1" applyAlignment="1">
      <alignment horizontal="left" vertical="top" wrapText="1"/>
    </xf>
    <xf numFmtId="0" fontId="7" fillId="4" borderId="35" xfId="0" applyFont="1" applyFill="1" applyBorder="1" applyAlignment="1">
      <alignment horizontal="left" vertical="top" wrapText="1"/>
    </xf>
    <xf numFmtId="0" fontId="22" fillId="4" borderId="66" xfId="0" applyFont="1" applyFill="1" applyBorder="1" applyAlignment="1">
      <alignment horizontal="left" vertical="top" wrapText="1"/>
    </xf>
    <xf numFmtId="0" fontId="22" fillId="4" borderId="35" xfId="0" applyFont="1" applyFill="1" applyBorder="1" applyAlignment="1">
      <alignment horizontal="left" vertical="top" wrapText="1"/>
    </xf>
    <xf numFmtId="0" fontId="22" fillId="4" borderId="23" xfId="0" applyFont="1" applyFill="1" applyBorder="1" applyAlignment="1">
      <alignment horizontal="left" vertical="top" wrapText="1"/>
    </xf>
    <xf numFmtId="0" fontId="22" fillId="0" borderId="1" xfId="0" applyFont="1" applyFill="1" applyBorder="1" applyAlignment="1">
      <alignment horizontal="left" vertical="top" wrapText="1"/>
    </xf>
    <xf numFmtId="0" fontId="19" fillId="0" borderId="66" xfId="0" applyFont="1" applyFill="1" applyBorder="1" applyAlignment="1">
      <alignment horizontal="left" vertical="top" wrapText="1"/>
    </xf>
    <xf numFmtId="0" fontId="22" fillId="4" borderId="2" xfId="0" applyFont="1" applyFill="1" applyBorder="1" applyAlignment="1">
      <alignment horizontal="left" vertical="top"/>
    </xf>
    <xf numFmtId="9" fontId="22" fillId="0" borderId="1" xfId="4" applyNumberFormat="1" applyFont="1" applyFill="1" applyBorder="1" applyAlignment="1">
      <alignment horizontal="left" vertical="top"/>
    </xf>
    <xf numFmtId="1" fontId="22" fillId="0" borderId="1" xfId="0" applyNumberFormat="1" applyFont="1" applyFill="1" applyBorder="1" applyAlignment="1">
      <alignment horizontal="left" vertical="top"/>
    </xf>
    <xf numFmtId="168" fontId="22" fillId="0" borderId="1" xfId="0" applyNumberFormat="1" applyFont="1" applyFill="1" applyBorder="1" applyAlignment="1">
      <alignment horizontal="left" vertical="top"/>
    </xf>
    <xf numFmtId="0" fontId="22" fillId="4" borderId="10" xfId="0" applyFont="1" applyFill="1" applyBorder="1" applyAlignment="1">
      <alignment horizontal="left" vertical="top"/>
    </xf>
    <xf numFmtId="0" fontId="22" fillId="4" borderId="3" xfId="0" applyFont="1" applyFill="1" applyBorder="1" applyAlignment="1">
      <alignment horizontal="left" vertical="top"/>
    </xf>
    <xf numFmtId="168" fontId="22" fillId="0" borderId="1" xfId="4" applyNumberFormat="1" applyFont="1" applyFill="1" applyBorder="1" applyAlignment="1">
      <alignment horizontal="left" vertical="top"/>
    </xf>
    <xf numFmtId="0" fontId="22" fillId="4" borderId="1" xfId="0" applyFont="1" applyFill="1" applyBorder="1" applyAlignment="1">
      <alignment horizontal="left" vertical="top"/>
    </xf>
    <xf numFmtId="0" fontId="22" fillId="4" borderId="24" xfId="0" applyFont="1" applyFill="1" applyBorder="1" applyAlignment="1">
      <alignment horizontal="left" vertical="top"/>
    </xf>
    <xf numFmtId="0" fontId="7" fillId="4" borderId="1" xfId="0" applyFont="1" applyFill="1" applyBorder="1" applyAlignment="1">
      <alignment horizontal="left" vertical="top" wrapText="1"/>
    </xf>
    <xf numFmtId="10" fontId="22" fillId="4" borderId="1" xfId="4" applyNumberFormat="1" applyFont="1" applyFill="1" applyBorder="1" applyAlignment="1">
      <alignment horizontal="left" vertical="top"/>
    </xf>
    <xf numFmtId="1" fontId="22" fillId="4" borderId="1" xfId="0" applyNumberFormat="1" applyFont="1" applyFill="1" applyBorder="1" applyAlignment="1">
      <alignment horizontal="left" vertical="top"/>
    </xf>
    <xf numFmtId="168" fontId="22" fillId="4" borderId="1" xfId="0" applyNumberFormat="1" applyFont="1" applyFill="1" applyBorder="1" applyAlignment="1">
      <alignment horizontal="left" vertical="top"/>
    </xf>
    <xf numFmtId="0" fontId="28" fillId="0" borderId="66" xfId="0" applyFont="1" applyFill="1" applyBorder="1" applyAlignment="1">
      <alignment horizontal="left" vertical="top"/>
    </xf>
    <xf numFmtId="0" fontId="22" fillId="4" borderId="2" xfId="0" applyFont="1" applyFill="1" applyBorder="1" applyAlignment="1">
      <alignment horizontal="left" vertical="top" wrapText="1"/>
    </xf>
    <xf numFmtId="0" fontId="22" fillId="4" borderId="10" xfId="0" applyFont="1" applyFill="1" applyBorder="1" applyAlignment="1">
      <alignment horizontal="left" vertical="top" wrapText="1"/>
    </xf>
    <xf numFmtId="0" fontId="22" fillId="4" borderId="37" xfId="0" applyFont="1" applyFill="1" applyBorder="1" applyAlignment="1">
      <alignment horizontal="left" vertical="top" wrapText="1"/>
    </xf>
    <xf numFmtId="0" fontId="22" fillId="4" borderId="3" xfId="0" applyFont="1" applyFill="1" applyBorder="1" applyAlignment="1">
      <alignment horizontal="left" vertical="top" wrapText="1"/>
    </xf>
    <xf numFmtId="0" fontId="0" fillId="0" borderId="0" xfId="0" applyFont="1"/>
    <xf numFmtId="0" fontId="4" fillId="3" borderId="32" xfId="0" applyFont="1" applyFill="1" applyBorder="1" applyAlignment="1">
      <alignment horizontal="right"/>
    </xf>
    <xf numFmtId="0" fontId="4" fillId="3" borderId="1" xfId="0" applyFont="1" applyFill="1" applyBorder="1" applyAlignment="1">
      <alignment horizontal="right"/>
    </xf>
    <xf numFmtId="0" fontId="0" fillId="0" borderId="15" xfId="0" applyFont="1" applyBorder="1"/>
    <xf numFmtId="0" fontId="0" fillId="0" borderId="0" xfId="0" applyFont="1" applyBorder="1"/>
    <xf numFmtId="0" fontId="0" fillId="0" borderId="11" xfId="0" applyFont="1" applyBorder="1"/>
    <xf numFmtId="0" fontId="4" fillId="3" borderId="60" xfId="0" applyFont="1" applyFill="1" applyBorder="1" applyAlignment="1">
      <alignment horizontal="center" vertical="center" wrapText="1"/>
    </xf>
    <xf numFmtId="0" fontId="40" fillId="3" borderId="60" xfId="5" applyFont="1" applyFill="1" applyBorder="1" applyAlignment="1">
      <alignment horizontal="center" vertical="center" textRotation="180"/>
    </xf>
    <xf numFmtId="0" fontId="40" fillId="3" borderId="71" xfId="5" applyFont="1" applyFill="1" applyBorder="1" applyAlignment="1">
      <alignment horizontal="center" vertical="center" textRotation="180"/>
    </xf>
    <xf numFmtId="0" fontId="0" fillId="0" borderId="55" xfId="0" applyFont="1" applyBorder="1" applyAlignment="1">
      <alignment horizontal="center" vertical="center" wrapText="1"/>
    </xf>
    <xf numFmtId="0" fontId="0" fillId="0" borderId="23" xfId="0" applyFont="1" applyBorder="1" applyAlignment="1">
      <alignment horizontal="left" vertical="center" wrapText="1"/>
    </xf>
    <xf numFmtId="0" fontId="4" fillId="3" borderId="23" xfId="0" applyFont="1" applyFill="1" applyBorder="1" applyAlignment="1">
      <alignment horizontal="center" vertical="center"/>
    </xf>
    <xf numFmtId="0" fontId="4" fillId="3" borderId="64" xfId="0" applyFont="1" applyFill="1" applyBorder="1" applyAlignment="1">
      <alignment horizontal="center" vertical="center"/>
    </xf>
    <xf numFmtId="0" fontId="0" fillId="0" borderId="32" xfId="0" applyFont="1" applyBorder="1" applyAlignment="1">
      <alignment horizontal="center" vertical="center" wrapText="1"/>
    </xf>
    <xf numFmtId="0" fontId="0" fillId="0" borderId="1" xfId="0" applyFont="1" applyBorder="1" applyAlignment="1">
      <alignment horizontal="left" vertical="center" wrapText="1"/>
    </xf>
    <xf numFmtId="0" fontId="4" fillId="3" borderId="1" xfId="0" applyFont="1" applyFill="1" applyBorder="1" applyAlignment="1">
      <alignment horizontal="center" vertical="center"/>
    </xf>
    <xf numFmtId="0" fontId="4" fillId="3" borderId="18" xfId="0" applyFont="1" applyFill="1" applyBorder="1" applyAlignment="1">
      <alignment horizontal="center" vertical="center"/>
    </xf>
    <xf numFmtId="0" fontId="0" fillId="0" borderId="42" xfId="0" applyFont="1" applyBorder="1" applyAlignment="1">
      <alignment horizontal="center" vertical="center" wrapText="1"/>
    </xf>
    <xf numFmtId="0" fontId="0" fillId="0" borderId="40" xfId="0" applyFont="1" applyBorder="1" applyAlignment="1">
      <alignment horizontal="left" vertical="center" wrapText="1"/>
    </xf>
    <xf numFmtId="0" fontId="4" fillId="3" borderId="40" xfId="0" applyFont="1" applyFill="1" applyBorder="1" applyAlignment="1">
      <alignment horizontal="center" vertical="center"/>
    </xf>
    <xf numFmtId="0" fontId="4" fillId="3" borderId="41" xfId="0" applyFont="1" applyFill="1" applyBorder="1" applyAlignment="1">
      <alignment horizontal="center" vertical="center"/>
    </xf>
    <xf numFmtId="0" fontId="41" fillId="0" borderId="0" xfId="6" applyFont="1" applyFill="1" applyBorder="1" applyAlignment="1">
      <alignment horizontal="center" vertical="center"/>
    </xf>
    <xf numFmtId="0" fontId="5" fillId="0" borderId="0" xfId="6" applyFill="1" applyBorder="1" applyAlignment="1">
      <alignment horizontal="center" vertical="center"/>
    </xf>
    <xf numFmtId="0" fontId="4" fillId="3" borderId="32" xfId="6" applyFont="1" applyFill="1" applyBorder="1" applyAlignment="1">
      <alignment horizontal="center" vertical="center" wrapText="1"/>
    </xf>
    <xf numFmtId="0" fontId="4" fillId="3" borderId="1" xfId="6" applyFont="1" applyFill="1" applyBorder="1" applyAlignment="1">
      <alignment horizontal="center" vertical="center" wrapText="1"/>
    </xf>
    <xf numFmtId="0" fontId="4" fillId="3" borderId="1" xfId="6" applyFont="1" applyFill="1" applyBorder="1" applyAlignment="1">
      <alignment horizontal="left" vertical="top" wrapText="1"/>
    </xf>
    <xf numFmtId="0" fontId="4" fillId="3" borderId="18" xfId="6" applyFont="1" applyFill="1" applyBorder="1" applyAlignment="1">
      <alignment horizontal="left" vertical="top" wrapText="1"/>
    </xf>
    <xf numFmtId="0" fontId="5" fillId="0" borderId="0" xfId="6" applyFill="1" applyBorder="1" applyAlignment="1">
      <alignment horizontal="left" vertical="top"/>
    </xf>
    <xf numFmtId="0" fontId="5" fillId="0" borderId="32" xfId="6" applyBorder="1" applyAlignment="1">
      <alignment horizontal="center" vertical="center" wrapText="1"/>
    </xf>
    <xf numFmtId="0" fontId="0" fillId="0" borderId="1" xfId="6" applyFont="1" applyBorder="1" applyAlignment="1">
      <alignment horizontal="center" vertical="center" wrapText="1"/>
    </xf>
    <xf numFmtId="0" fontId="0" fillId="0" borderId="1" xfId="6" applyFont="1" applyBorder="1" applyAlignment="1">
      <alignment horizontal="left" vertical="top" wrapText="1"/>
    </xf>
    <xf numFmtId="0" fontId="0" fillId="0" borderId="18" xfId="6" applyFont="1" applyBorder="1" applyAlignment="1">
      <alignment horizontal="left" vertical="top" wrapText="1"/>
    </xf>
    <xf numFmtId="0" fontId="5" fillId="0" borderId="0" xfId="6" applyFill="1" applyBorder="1" applyAlignment="1">
      <alignment horizontal="left" vertical="top" wrapText="1"/>
    </xf>
    <xf numFmtId="0" fontId="5" fillId="0" borderId="1" xfId="6" applyBorder="1" applyAlignment="1">
      <alignment horizontal="left" vertical="top" wrapText="1"/>
    </xf>
    <xf numFmtId="0" fontId="5" fillId="0" borderId="18" xfId="6" applyBorder="1" applyAlignment="1">
      <alignment horizontal="left" vertical="top" wrapText="1"/>
    </xf>
    <xf numFmtId="0" fontId="5" fillId="0" borderId="42" xfId="6" applyBorder="1" applyAlignment="1">
      <alignment horizontal="center" vertical="center" wrapText="1"/>
    </xf>
    <xf numFmtId="0" fontId="5" fillId="0" borderId="40" xfId="6" applyBorder="1" applyAlignment="1">
      <alignment horizontal="center" vertical="center" wrapText="1"/>
    </xf>
    <xf numFmtId="0" fontId="5" fillId="0" borderId="40" xfId="6" applyBorder="1" applyAlignment="1">
      <alignment horizontal="left" vertical="center" wrapText="1"/>
    </xf>
    <xf numFmtId="0" fontId="0" fillId="0" borderId="41" xfId="6" applyFont="1" applyBorder="1" applyAlignment="1">
      <alignment horizontal="left" vertical="center" wrapText="1"/>
    </xf>
    <xf numFmtId="0" fontId="4" fillId="3" borderId="18" xfId="6" applyFont="1" applyFill="1" applyBorder="1" applyAlignment="1">
      <alignment horizontal="center" vertical="center" wrapText="1"/>
    </xf>
    <xf numFmtId="0" fontId="5" fillId="0" borderId="1" xfId="6" applyBorder="1" applyAlignment="1">
      <alignment horizontal="center" vertical="center" wrapText="1"/>
    </xf>
    <xf numFmtId="0" fontId="5" fillId="0" borderId="18" xfId="6" applyBorder="1" applyAlignment="1">
      <alignment horizontal="center" vertical="center" wrapText="1"/>
    </xf>
    <xf numFmtId="0" fontId="5" fillId="0" borderId="41" xfId="6" applyBorder="1" applyAlignment="1">
      <alignment horizontal="center" vertical="center" wrapText="1"/>
    </xf>
    <xf numFmtId="0" fontId="5" fillId="0" borderId="40" xfId="6" applyBorder="1" applyAlignment="1">
      <alignment horizontal="left" vertical="top" wrapText="1"/>
    </xf>
    <xf numFmtId="0" fontId="5" fillId="0" borderId="41" xfId="6" applyBorder="1" applyAlignment="1">
      <alignment horizontal="left" vertical="top" wrapText="1"/>
    </xf>
    <xf numFmtId="0" fontId="34" fillId="0" borderId="0" xfId="0" applyFont="1" applyAlignment="1">
      <alignment wrapText="1"/>
    </xf>
    <xf numFmtId="0" fontId="30" fillId="0" borderId="8" xfId="0" applyFont="1" applyBorder="1" applyAlignment="1" applyProtection="1">
      <alignment vertical="center" wrapText="1"/>
      <protection locked="0"/>
    </xf>
    <xf numFmtId="0" fontId="30" fillId="0" borderId="17" xfId="0" applyFont="1" applyBorder="1" applyAlignment="1" applyProtection="1">
      <alignment vertical="center" wrapText="1"/>
      <protection locked="0"/>
    </xf>
    <xf numFmtId="0" fontId="0" fillId="0" borderId="0" xfId="0" applyAlignment="1">
      <alignment wrapText="1"/>
    </xf>
    <xf numFmtId="0" fontId="32" fillId="2" borderId="23" xfId="0" applyNumberFormat="1" applyFont="1" applyFill="1" applyBorder="1" applyAlignment="1" applyProtection="1">
      <alignment horizontal="center" vertical="center" wrapText="1"/>
      <protection locked="0"/>
    </xf>
    <xf numFmtId="0" fontId="30" fillId="0" borderId="1" xfId="0" applyFont="1" applyBorder="1" applyAlignment="1" applyProtection="1">
      <alignment horizontal="center" vertical="center" wrapText="1"/>
      <protection locked="0"/>
    </xf>
    <xf numFmtId="0" fontId="30" fillId="0" borderId="1" xfId="0" applyNumberFormat="1" applyFont="1" applyBorder="1" applyAlignment="1" applyProtection="1">
      <alignment horizontal="left" vertical="center" wrapText="1"/>
      <protection locked="0"/>
    </xf>
    <xf numFmtId="0" fontId="30" fillId="0" borderId="1" xfId="0" applyNumberFormat="1" applyFont="1" applyBorder="1" applyAlignment="1" applyProtection="1">
      <alignment horizontal="center" vertical="center" wrapText="1"/>
      <protection locked="0"/>
    </xf>
    <xf numFmtId="0" fontId="34" fillId="0" borderId="0" xfId="0" applyFont="1" applyBorder="1" applyAlignment="1" applyProtection="1">
      <alignment vertical="center" wrapText="1"/>
      <protection locked="0"/>
    </xf>
    <xf numFmtId="0" fontId="42" fillId="0" borderId="0" xfId="7" applyProtection="1"/>
    <xf numFmtId="0" fontId="43" fillId="0" borderId="0" xfId="7" applyFont="1" applyBorder="1" applyAlignment="1" applyProtection="1">
      <alignment horizontal="centerContinuous"/>
    </xf>
    <xf numFmtId="0" fontId="42" fillId="0" borderId="0" xfId="7"/>
    <xf numFmtId="0" fontId="42" fillId="0" borderId="14" xfId="7" applyBorder="1" applyProtection="1"/>
    <xf numFmtId="0" fontId="42" fillId="0" borderId="4" xfId="7" applyBorder="1" applyProtection="1"/>
    <xf numFmtId="0" fontId="44" fillId="0" borderId="4" xfId="7" applyFont="1" applyBorder="1" applyAlignment="1" applyProtection="1">
      <alignment horizontal="right"/>
    </xf>
    <xf numFmtId="0" fontId="44" fillId="0" borderId="14" xfId="7" applyFont="1" applyBorder="1" applyProtection="1"/>
    <xf numFmtId="0" fontId="42" fillId="0" borderId="72" xfId="7" applyBorder="1" applyProtection="1"/>
    <xf numFmtId="0" fontId="42" fillId="0" borderId="72" xfId="7" applyNumberFormat="1" applyBorder="1" applyProtection="1">
      <protection locked="0"/>
    </xf>
    <xf numFmtId="0" fontId="42" fillId="0" borderId="72" xfId="7" applyNumberFormat="1" applyBorder="1" applyProtection="1"/>
    <xf numFmtId="0" fontId="42" fillId="0" borderId="15" xfId="7" applyBorder="1" applyProtection="1"/>
    <xf numFmtId="0" fontId="42" fillId="0" borderId="0" xfId="7" applyBorder="1" applyProtection="1"/>
    <xf numFmtId="0" fontId="44" fillId="0" borderId="0" xfId="7" applyFont="1" applyBorder="1" applyAlignment="1" applyProtection="1">
      <alignment horizontal="right"/>
    </xf>
    <xf numFmtId="0" fontId="44" fillId="0" borderId="15" xfId="7" applyFont="1" applyBorder="1" applyAlignment="1" applyProtection="1">
      <alignment horizontal="right"/>
    </xf>
    <xf numFmtId="0" fontId="45" fillId="0" borderId="15" xfId="7" applyFont="1" applyBorder="1" applyAlignment="1" applyProtection="1">
      <alignment horizontal="right"/>
    </xf>
    <xf numFmtId="0" fontId="45" fillId="0" borderId="0" xfId="7" applyFont="1" applyBorder="1" applyAlignment="1" applyProtection="1">
      <alignment horizontal="right"/>
    </xf>
    <xf numFmtId="0" fontId="42" fillId="0" borderId="76" xfId="7" applyNumberFormat="1" applyBorder="1" applyProtection="1">
      <protection locked="0"/>
    </xf>
    <xf numFmtId="0" fontId="42" fillId="0" borderId="76" xfId="7" applyNumberFormat="1" applyBorder="1" applyProtection="1"/>
    <xf numFmtId="0" fontId="46" fillId="0" borderId="0" xfId="7" applyFont="1" applyBorder="1" applyAlignment="1" applyProtection="1">
      <alignment horizontal="right"/>
    </xf>
    <xf numFmtId="0" fontId="42" fillId="0" borderId="11" xfId="7" applyBorder="1" applyProtection="1"/>
    <xf numFmtId="0" fontId="42" fillId="0" borderId="16" xfId="7" applyBorder="1" applyProtection="1"/>
    <xf numFmtId="0" fontId="42" fillId="0" borderId="12" xfId="7" applyBorder="1" applyProtection="1"/>
    <xf numFmtId="0" fontId="44" fillId="0" borderId="12" xfId="7" applyFont="1" applyBorder="1" applyAlignment="1" applyProtection="1">
      <alignment horizontal="right"/>
    </xf>
    <xf numFmtId="0" fontId="44" fillId="0" borderId="16" xfId="7" applyFont="1" applyBorder="1" applyAlignment="1" applyProtection="1">
      <alignment horizontal="right"/>
    </xf>
    <xf numFmtId="0" fontId="45" fillId="0" borderId="16" xfId="7" applyFont="1" applyBorder="1" applyAlignment="1" applyProtection="1">
      <alignment horizontal="right"/>
    </xf>
    <xf numFmtId="0" fontId="45" fillId="0" borderId="12" xfId="7" applyFont="1" applyBorder="1" applyAlignment="1" applyProtection="1">
      <alignment horizontal="right"/>
    </xf>
    <xf numFmtId="0" fontId="44" fillId="0" borderId="12" xfId="7" applyFont="1" applyBorder="1" applyProtection="1"/>
    <xf numFmtId="0" fontId="42" fillId="0" borderId="13" xfId="7" applyBorder="1" applyProtection="1"/>
    <xf numFmtId="0" fontId="47" fillId="0" borderId="0" xfId="7" applyFont="1" applyAlignment="1" applyProtection="1">
      <alignment horizontal="right"/>
    </xf>
    <xf numFmtId="0" fontId="45" fillId="0" borderId="0" xfId="7" applyFont="1" applyAlignment="1" applyProtection="1">
      <alignment horizontal="right"/>
    </xf>
    <xf numFmtId="0" fontId="47" fillId="0" borderId="76" xfId="7" applyFont="1" applyBorder="1" applyAlignment="1" applyProtection="1">
      <alignment horizontal="left"/>
      <protection locked="0"/>
    </xf>
    <xf numFmtId="0" fontId="47" fillId="0" borderId="76" xfId="7" applyFont="1" applyBorder="1" applyProtection="1"/>
    <xf numFmtId="0" fontId="47" fillId="0" borderId="0" xfId="7" applyFont="1" applyProtection="1"/>
    <xf numFmtId="0" fontId="45" fillId="0" borderId="0" xfId="7" applyFont="1" applyBorder="1" applyProtection="1"/>
    <xf numFmtId="0" fontId="47" fillId="0" borderId="6" xfId="7" applyFont="1" applyBorder="1" applyAlignment="1" applyProtection="1">
      <alignment horizontal="center"/>
    </xf>
    <xf numFmtId="0" fontId="45" fillId="0" borderId="0" xfId="7" applyFont="1" applyAlignment="1" applyProtection="1">
      <alignment horizontal="center"/>
    </xf>
    <xf numFmtId="0" fontId="42" fillId="0" borderId="77" xfId="7" applyBorder="1" applyProtection="1"/>
    <xf numFmtId="0" fontId="42" fillId="0" borderId="78" xfId="7" applyBorder="1" applyProtection="1"/>
    <xf numFmtId="0" fontId="42" fillId="0" borderId="79" xfId="7" applyBorder="1" applyProtection="1"/>
    <xf numFmtId="169" fontId="47" fillId="0" borderId="80" xfId="7" applyNumberFormat="1" applyFont="1" applyBorder="1" applyAlignment="1" applyProtection="1">
      <alignment horizontal="center"/>
      <protection locked="0"/>
    </xf>
    <xf numFmtId="166" fontId="47" fillId="0" borderId="81" xfId="7" applyNumberFormat="1" applyFont="1" applyBorder="1" applyAlignment="1" applyProtection="1">
      <alignment horizontal="center"/>
    </xf>
    <xf numFmtId="0" fontId="43" fillId="0" borderId="82" xfId="7" applyFont="1" applyBorder="1" applyAlignment="1" applyProtection="1">
      <alignment horizontal="centerContinuous"/>
    </xf>
    <xf numFmtId="0" fontId="42" fillId="0" borderId="0" xfId="7" applyBorder="1" applyAlignment="1" applyProtection="1">
      <alignment horizontal="centerContinuous"/>
    </xf>
    <xf numFmtId="0" fontId="42" fillId="0" borderId="83" xfId="7" applyBorder="1" applyAlignment="1" applyProtection="1">
      <alignment horizontal="centerContinuous"/>
    </xf>
    <xf numFmtId="0" fontId="42" fillId="0" borderId="0" xfId="7" applyAlignment="1">
      <alignment horizontal="centerContinuous"/>
    </xf>
    <xf numFmtId="166" fontId="47" fillId="0" borderId="80" xfId="7" applyNumberFormat="1" applyFont="1" applyBorder="1" applyAlignment="1" applyProtection="1">
      <alignment horizontal="center"/>
    </xf>
    <xf numFmtId="0" fontId="48" fillId="0" borderId="82" xfId="7" applyFont="1" applyBorder="1" applyAlignment="1" applyProtection="1">
      <alignment horizontal="centerContinuous"/>
    </xf>
    <xf numFmtId="166" fontId="47" fillId="0" borderId="23" xfId="7" applyNumberFormat="1" applyFont="1" applyBorder="1" applyAlignment="1" applyProtection="1">
      <alignment horizontal="center"/>
    </xf>
    <xf numFmtId="0" fontId="49" fillId="0" borderId="82" xfId="7" applyFont="1" applyBorder="1" applyAlignment="1" applyProtection="1">
      <alignment horizontal="centerContinuous"/>
    </xf>
    <xf numFmtId="0" fontId="50" fillId="0" borderId="0" xfId="7" applyFont="1" applyBorder="1" applyAlignment="1" applyProtection="1">
      <alignment horizontal="centerContinuous"/>
    </xf>
    <xf numFmtId="0" fontId="42" fillId="0" borderId="0" xfId="7" applyAlignment="1" applyProtection="1">
      <alignment horizontal="centerContinuous"/>
    </xf>
    <xf numFmtId="0" fontId="47" fillId="0" borderId="0" xfId="7" applyNumberFormat="1" applyFont="1" applyProtection="1"/>
    <xf numFmtId="0" fontId="42" fillId="0" borderId="6" xfId="7" applyBorder="1" applyProtection="1"/>
    <xf numFmtId="0" fontId="42" fillId="0" borderId="82" xfId="7" applyBorder="1" applyProtection="1"/>
    <xf numFmtId="0" fontId="42" fillId="0" borderId="83" xfId="7" applyBorder="1" applyProtection="1"/>
    <xf numFmtId="166" fontId="42" fillId="0" borderId="0" xfId="7" applyNumberFormat="1"/>
    <xf numFmtId="166" fontId="51" fillId="0" borderId="0" xfId="7" applyNumberFormat="1" applyFont="1" applyAlignment="1" applyProtection="1">
      <alignment horizontal="center"/>
    </xf>
    <xf numFmtId="0" fontId="45" fillId="0" borderId="24" xfId="7" applyFont="1" applyBorder="1" applyAlignment="1" applyProtection="1">
      <alignment horizontal="centerContinuous"/>
    </xf>
    <xf numFmtId="0" fontId="42" fillId="0" borderId="6" xfId="7" applyBorder="1" applyAlignment="1" applyProtection="1">
      <alignment horizontal="centerContinuous"/>
    </xf>
    <xf numFmtId="166" fontId="47" fillId="0" borderId="35" xfId="7" applyNumberFormat="1" applyFont="1" applyBorder="1" applyAlignment="1" applyProtection="1">
      <alignment horizontal="centerContinuous"/>
    </xf>
    <xf numFmtId="0" fontId="45" fillId="0" borderId="3" xfId="7" applyFont="1" applyBorder="1" applyAlignment="1" applyProtection="1">
      <alignment horizontal="centerContinuous"/>
    </xf>
    <xf numFmtId="166" fontId="47" fillId="0" borderId="9" xfId="7" applyNumberFormat="1" applyFont="1" applyBorder="1" applyAlignment="1" applyProtection="1">
      <alignment horizontal="centerContinuous"/>
    </xf>
    <xf numFmtId="0" fontId="42" fillId="0" borderId="82" xfId="7" applyBorder="1" applyAlignment="1" applyProtection="1">
      <alignment horizontal="left"/>
    </xf>
    <xf numFmtId="0" fontId="42" fillId="0" borderId="76" xfId="7" applyFont="1" applyBorder="1" applyAlignment="1" applyProtection="1">
      <alignment horizontal="left"/>
    </xf>
    <xf numFmtId="0" fontId="42" fillId="0" borderId="76" xfId="7" applyBorder="1" applyAlignment="1" applyProtection="1">
      <alignment horizontal="left"/>
    </xf>
    <xf numFmtId="0" fontId="42" fillId="0" borderId="76" xfId="7" applyBorder="1" applyProtection="1"/>
    <xf numFmtId="166" fontId="42" fillId="0" borderId="76" xfId="7" applyNumberFormat="1" applyBorder="1" applyAlignment="1" applyProtection="1">
      <alignment horizontal="center"/>
    </xf>
    <xf numFmtId="166" fontId="47" fillId="0" borderId="0" xfId="7" applyNumberFormat="1" applyFont="1" applyAlignment="1" applyProtection="1">
      <alignment horizontal="center"/>
    </xf>
    <xf numFmtId="166" fontId="47" fillId="0" borderId="0" xfId="7" applyNumberFormat="1" applyFont="1" applyProtection="1"/>
    <xf numFmtId="0" fontId="42" fillId="0" borderId="0" xfId="7" applyBorder="1" applyAlignment="1" applyProtection="1">
      <alignment horizontal="center"/>
    </xf>
    <xf numFmtId="166" fontId="42" fillId="0" borderId="76" xfId="7" applyNumberFormat="1" applyFont="1" applyBorder="1" applyAlignment="1" applyProtection="1">
      <alignment horizontal="center"/>
    </xf>
    <xf numFmtId="0" fontId="42" fillId="0" borderId="0" xfId="7" applyFont="1" applyAlignment="1">
      <alignment horizontal="left"/>
    </xf>
    <xf numFmtId="0" fontId="42" fillId="0" borderId="76" xfId="7" applyBorder="1" applyAlignment="1" applyProtection="1">
      <alignment horizontal="left" wrapText="1"/>
    </xf>
    <xf numFmtId="0" fontId="42" fillId="0" borderId="82" xfId="7" applyBorder="1" applyAlignment="1" applyProtection="1">
      <alignment horizontal="centerContinuous"/>
    </xf>
    <xf numFmtId="0" fontId="42" fillId="0" borderId="76" xfId="7" applyBorder="1" applyAlignment="1" applyProtection="1">
      <alignment horizontal="centerContinuous"/>
    </xf>
    <xf numFmtId="0" fontId="42" fillId="0" borderId="76" xfId="7" applyBorder="1" applyAlignment="1" applyProtection="1">
      <alignment horizontal="right"/>
    </xf>
    <xf numFmtId="0" fontId="51" fillId="0" borderId="0" xfId="7" applyNumberFormat="1" applyFont="1" applyProtection="1"/>
    <xf numFmtId="166" fontId="47" fillId="0" borderId="6" xfId="7" applyNumberFormat="1" applyFont="1" applyBorder="1" applyAlignment="1" applyProtection="1">
      <alignment horizontal="center"/>
    </xf>
    <xf numFmtId="166" fontId="45" fillId="0" borderId="24" xfId="7" applyNumberFormat="1" applyFont="1" applyBorder="1" applyAlignment="1" applyProtection="1">
      <alignment horizontal="centerContinuous"/>
    </xf>
    <xf numFmtId="166" fontId="47" fillId="0" borderId="35" xfId="7" applyNumberFormat="1" applyFont="1" applyBorder="1" applyProtection="1"/>
    <xf numFmtId="166" fontId="45" fillId="0" borderId="3" xfId="7" applyNumberFormat="1" applyFont="1" applyBorder="1" applyAlignment="1" applyProtection="1">
      <alignment horizontal="centerContinuous"/>
    </xf>
    <xf numFmtId="166" fontId="47" fillId="0" borderId="9" xfId="7" applyNumberFormat="1" applyFont="1" applyBorder="1" applyProtection="1"/>
    <xf numFmtId="0" fontId="49" fillId="0" borderId="0" xfId="7" applyFont="1" applyBorder="1" applyAlignment="1" applyProtection="1">
      <alignment horizontal="centerContinuous"/>
    </xf>
    <xf numFmtId="166" fontId="49" fillId="0" borderId="0" xfId="7" applyNumberFormat="1" applyFont="1" applyBorder="1" applyAlignment="1" applyProtection="1">
      <alignment horizontal="centerContinuous"/>
    </xf>
    <xf numFmtId="0" fontId="44" fillId="0" borderId="0" xfId="7" applyFont="1" applyBorder="1" applyAlignment="1" applyProtection="1">
      <alignment horizontal="left"/>
    </xf>
    <xf numFmtId="0" fontId="44" fillId="0" borderId="0" xfId="7" applyFont="1" applyBorder="1" applyAlignment="1" applyProtection="1">
      <alignment horizontal="centerContinuous"/>
    </xf>
    <xf numFmtId="0" fontId="42" fillId="0" borderId="83" xfId="7" applyBorder="1" applyAlignment="1" applyProtection="1">
      <alignment horizontal="left"/>
    </xf>
    <xf numFmtId="0" fontId="49" fillId="0" borderId="0" xfId="7" applyFont="1" applyBorder="1" applyAlignment="1" applyProtection="1">
      <alignment horizontal="left"/>
    </xf>
    <xf numFmtId="0" fontId="49" fillId="0" borderId="0" xfId="7" applyFont="1" applyAlignment="1" applyProtection="1">
      <alignment horizontal="centerContinuous"/>
    </xf>
    <xf numFmtId="2" fontId="42" fillId="0" borderId="76" xfId="7" applyNumberFormat="1" applyBorder="1" applyAlignment="1" applyProtection="1">
      <alignment horizontal="center"/>
    </xf>
    <xf numFmtId="2" fontId="42" fillId="0" borderId="76" xfId="7" applyNumberFormat="1" applyBorder="1" applyAlignment="1" applyProtection="1">
      <alignment horizontal="centerContinuous"/>
    </xf>
    <xf numFmtId="166" fontId="42" fillId="0" borderId="76" xfId="7" applyNumberFormat="1" applyBorder="1" applyProtection="1"/>
    <xf numFmtId="166" fontId="42" fillId="0" borderId="76" xfId="7" applyNumberFormat="1" applyBorder="1" applyAlignment="1" applyProtection="1">
      <alignment horizontal="right"/>
    </xf>
    <xf numFmtId="166" fontId="42" fillId="0" borderId="0" xfId="7" applyNumberFormat="1" applyBorder="1" applyProtection="1"/>
    <xf numFmtId="166" fontId="42" fillId="0" borderId="0" xfId="7" applyNumberFormat="1" applyBorder="1" applyAlignment="1" applyProtection="1">
      <alignment horizontal="right"/>
    </xf>
    <xf numFmtId="2" fontId="42" fillId="0" borderId="0" xfId="7" applyNumberFormat="1" applyBorder="1" applyAlignment="1" applyProtection="1">
      <alignment horizontal="center"/>
    </xf>
    <xf numFmtId="2" fontId="42" fillId="0" borderId="0" xfId="7" applyNumberFormat="1" applyBorder="1" applyAlignment="1" applyProtection="1">
      <alignment horizontal="centerContinuous"/>
    </xf>
    <xf numFmtId="0" fontId="42" fillId="0" borderId="84" xfId="7" applyBorder="1" applyProtection="1"/>
    <xf numFmtId="0" fontId="42" fillId="0" borderId="85" xfId="7" applyBorder="1" applyProtection="1"/>
    <xf numFmtId="0" fontId="42" fillId="0" borderId="86" xfId="7" applyBorder="1" applyProtection="1"/>
    <xf numFmtId="0" fontId="44" fillId="0" borderId="0" xfId="7" applyFont="1" applyAlignment="1" applyProtection="1">
      <alignment horizontal="center"/>
    </xf>
    <xf numFmtId="166" fontId="42" fillId="0" borderId="0" xfId="7" applyNumberFormat="1" applyAlignment="1" applyProtection="1">
      <alignment horizontal="center"/>
    </xf>
    <xf numFmtId="166" fontId="42" fillId="0" borderId="0" xfId="7" applyNumberFormat="1" applyProtection="1"/>
    <xf numFmtId="0" fontId="52" fillId="0" borderId="0" xfId="7" applyFont="1" applyAlignment="1" applyProtection="1">
      <alignment horizontal="centerContinuous"/>
    </xf>
    <xf numFmtId="166" fontId="42" fillId="0" borderId="0" xfId="7" applyNumberFormat="1" applyAlignment="1" applyProtection="1">
      <alignment horizontal="centerContinuous"/>
    </xf>
    <xf numFmtId="0" fontId="52" fillId="0" borderId="0" xfId="7" applyFont="1" applyAlignment="1" applyProtection="1">
      <alignment horizontal="centerContinuous"/>
      <protection hidden="1"/>
    </xf>
    <xf numFmtId="0" fontId="42" fillId="0" borderId="0" xfId="7" applyAlignment="1" applyProtection="1">
      <alignment horizontal="centerContinuous"/>
      <protection hidden="1"/>
    </xf>
    <xf numFmtId="166" fontId="42" fillId="0" borderId="0" xfId="7" applyNumberFormat="1" applyAlignment="1" applyProtection="1">
      <alignment horizontal="centerContinuous"/>
      <protection hidden="1"/>
    </xf>
    <xf numFmtId="0" fontId="42" fillId="0" borderId="0" xfId="7" applyProtection="1">
      <protection hidden="1"/>
    </xf>
    <xf numFmtId="0" fontId="42" fillId="0" borderId="0" xfId="7" applyAlignment="1" applyProtection="1">
      <alignment horizontal="center"/>
      <protection hidden="1"/>
    </xf>
    <xf numFmtId="0" fontId="44" fillId="0" borderId="0" xfId="7" applyFont="1" applyAlignment="1" applyProtection="1">
      <alignment horizontal="right"/>
      <protection hidden="1"/>
    </xf>
    <xf numFmtId="166" fontId="51" fillId="0" borderId="0" xfId="7" applyNumberFormat="1" applyFont="1" applyAlignment="1" applyProtection="1">
      <alignment horizontal="center"/>
      <protection hidden="1"/>
    </xf>
    <xf numFmtId="166" fontId="42" fillId="0" borderId="0" xfId="7" applyNumberFormat="1" applyAlignment="1" applyProtection="1">
      <alignment horizontal="center"/>
      <protection hidden="1"/>
    </xf>
    <xf numFmtId="1" fontId="42" fillId="0" borderId="0" xfId="7" applyNumberFormat="1" applyAlignment="1" applyProtection="1">
      <alignment horizontal="center"/>
      <protection hidden="1"/>
    </xf>
    <xf numFmtId="0" fontId="53" fillId="0" borderId="0" xfId="7" applyFont="1" applyAlignment="1" applyProtection="1">
      <alignment horizontal="centerContinuous"/>
      <protection hidden="1"/>
    </xf>
    <xf numFmtId="0" fontId="44" fillId="0" borderId="6" xfId="7" applyFont="1" applyBorder="1" applyAlignment="1" applyProtection="1">
      <alignment horizontal="center"/>
      <protection hidden="1"/>
    </xf>
    <xf numFmtId="1" fontId="44" fillId="0" borderId="3" xfId="7" applyNumberFormat="1" applyFont="1" applyBorder="1" applyAlignment="1" applyProtection="1">
      <alignment horizontal="center"/>
      <protection hidden="1"/>
    </xf>
    <xf numFmtId="49" fontId="44" fillId="0" borderId="3" xfId="7" applyNumberFormat="1" applyFont="1" applyBorder="1" applyAlignment="1" applyProtection="1">
      <alignment horizontal="center"/>
      <protection hidden="1"/>
    </xf>
    <xf numFmtId="166" fontId="42" fillId="0" borderId="87" xfId="7" applyNumberFormat="1" applyFont="1" applyBorder="1" applyAlignment="1" applyProtection="1">
      <alignment horizontal="center"/>
      <protection hidden="1"/>
    </xf>
    <xf numFmtId="166" fontId="42" fillId="0" borderId="88" xfId="7" applyNumberFormat="1" applyFont="1" applyBorder="1" applyAlignment="1" applyProtection="1">
      <alignment horizontal="center"/>
      <protection hidden="1"/>
    </xf>
    <xf numFmtId="166" fontId="44" fillId="0" borderId="0" xfId="7" applyNumberFormat="1" applyFont="1" applyAlignment="1" applyProtection="1">
      <alignment horizontal="right"/>
      <protection hidden="1"/>
    </xf>
    <xf numFmtId="166" fontId="42" fillId="0" borderId="87" xfId="7" applyNumberFormat="1" applyBorder="1" applyAlignment="1" applyProtection="1">
      <alignment horizontal="center"/>
      <protection hidden="1"/>
    </xf>
    <xf numFmtId="166" fontId="42" fillId="0" borderId="88" xfId="7" applyNumberFormat="1" applyBorder="1" applyAlignment="1" applyProtection="1">
      <alignment horizontal="center"/>
      <protection hidden="1"/>
    </xf>
    <xf numFmtId="0" fontId="51" fillId="0" borderId="0" xfId="7" applyFont="1" applyAlignment="1" applyProtection="1">
      <alignment horizontal="center"/>
      <protection hidden="1"/>
    </xf>
    <xf numFmtId="1" fontId="44" fillId="0" borderId="6" xfId="7" applyNumberFormat="1" applyFont="1" applyBorder="1" applyAlignment="1" applyProtection="1">
      <alignment horizontal="center"/>
      <protection hidden="1"/>
    </xf>
    <xf numFmtId="0" fontId="44" fillId="0" borderId="0" xfId="7" applyFont="1" applyAlignment="1" applyProtection="1">
      <alignment horizontal="right"/>
    </xf>
    <xf numFmtId="0" fontId="44" fillId="0" borderId="0" xfId="7" applyFont="1" applyBorder="1" applyAlignment="1" applyProtection="1">
      <alignment horizontal="center"/>
    </xf>
    <xf numFmtId="166" fontId="42" fillId="0" borderId="0" xfId="7" applyNumberFormat="1" applyBorder="1" applyAlignment="1" applyProtection="1">
      <alignment horizontal="center"/>
    </xf>
    <xf numFmtId="0" fontId="52" fillId="0" borderId="0" xfId="7" applyFont="1" applyAlignment="1" applyProtection="1">
      <alignment horizontal="centerContinuous" vertical="top"/>
    </xf>
    <xf numFmtId="166" fontId="44" fillId="0" borderId="0" xfId="7" applyNumberFormat="1" applyFont="1" applyAlignment="1" applyProtection="1">
      <alignment horizontal="centerContinuous"/>
    </xf>
    <xf numFmtId="0" fontId="44" fillId="0" borderId="0" xfId="7" applyFont="1" applyAlignment="1" applyProtection="1">
      <alignment horizontal="centerContinuous"/>
    </xf>
    <xf numFmtId="166" fontId="42" fillId="0" borderId="0" xfId="7" applyNumberFormat="1" applyBorder="1" applyAlignment="1" applyProtection="1">
      <alignment horizontal="centerContinuous"/>
    </xf>
    <xf numFmtId="1" fontId="44" fillId="0" borderId="0" xfId="7" applyNumberFormat="1" applyFont="1" applyBorder="1" applyAlignment="1" applyProtection="1">
      <alignment horizontal="center"/>
      <protection hidden="1"/>
    </xf>
    <xf numFmtId="166" fontId="42" fillId="0" borderId="0" xfId="7" applyNumberFormat="1" applyBorder="1" applyAlignment="1" applyProtection="1">
      <alignment horizontal="centerContinuous"/>
      <protection hidden="1"/>
    </xf>
    <xf numFmtId="2" fontId="42" fillId="0" borderId="2" xfId="7" applyNumberFormat="1" applyBorder="1" applyAlignment="1" applyProtection="1">
      <alignment horizontal="center"/>
    </xf>
    <xf numFmtId="2" fontId="42" fillId="0" borderId="7" xfId="7" applyNumberFormat="1" applyBorder="1" applyAlignment="1" applyProtection="1">
      <alignment horizontal="center"/>
    </xf>
    <xf numFmtId="0" fontId="42" fillId="0" borderId="7" xfId="7" applyBorder="1" applyAlignment="1" applyProtection="1">
      <alignment horizontal="center"/>
    </xf>
    <xf numFmtId="0" fontId="42" fillId="0" borderId="8" xfId="7" applyBorder="1" applyAlignment="1" applyProtection="1">
      <alignment horizontal="centerContinuous"/>
    </xf>
    <xf numFmtId="0" fontId="42" fillId="0" borderId="2" xfId="7" applyBorder="1" applyAlignment="1" applyProtection="1">
      <alignment horizontal="right"/>
    </xf>
    <xf numFmtId="2" fontId="42" fillId="0" borderId="0" xfId="7" applyNumberFormat="1" applyFont="1" applyAlignment="1" applyProtection="1">
      <alignment horizontal="center"/>
      <protection hidden="1"/>
    </xf>
    <xf numFmtId="166" fontId="42" fillId="0" borderId="0" xfId="7" applyNumberFormat="1" applyAlignment="1" applyProtection="1">
      <alignment horizontal="left"/>
      <protection hidden="1"/>
    </xf>
    <xf numFmtId="1" fontId="42" fillId="0" borderId="3" xfId="7" applyNumberFormat="1" applyBorder="1" applyAlignment="1" applyProtection="1">
      <alignment horizontal="center"/>
    </xf>
    <xf numFmtId="0" fontId="42" fillId="0" borderId="6" xfId="7" applyBorder="1" applyAlignment="1" applyProtection="1">
      <alignment horizontal="center"/>
    </xf>
    <xf numFmtId="0" fontId="42" fillId="0" borderId="9" xfId="7" applyBorder="1" applyAlignment="1" applyProtection="1">
      <alignment horizontal="center"/>
    </xf>
    <xf numFmtId="0" fontId="42" fillId="0" borderId="10" xfId="7" applyBorder="1" applyProtection="1"/>
    <xf numFmtId="0" fontId="42" fillId="0" borderId="17" xfId="7" applyBorder="1" applyAlignment="1" applyProtection="1">
      <alignment horizontal="centerContinuous"/>
    </xf>
    <xf numFmtId="166" fontId="42" fillId="0" borderId="0" xfId="7" applyNumberFormat="1" applyProtection="1">
      <protection hidden="1"/>
    </xf>
    <xf numFmtId="0" fontId="42" fillId="0" borderId="3" xfId="7" applyBorder="1" applyProtection="1"/>
    <xf numFmtId="0" fontId="42" fillId="0" borderId="9" xfId="7" applyBorder="1" applyAlignment="1" applyProtection="1">
      <alignment horizontal="centerContinuous"/>
    </xf>
    <xf numFmtId="0" fontId="44" fillId="0" borderId="0" xfId="7" applyFont="1" applyAlignment="1" applyProtection="1">
      <alignment horizontal="center"/>
      <protection hidden="1"/>
    </xf>
    <xf numFmtId="166" fontId="44" fillId="0" borderId="0" xfId="7" applyNumberFormat="1" applyFont="1" applyAlignment="1" applyProtection="1">
      <alignment horizontal="right"/>
    </xf>
    <xf numFmtId="166" fontId="42" fillId="0" borderId="0" xfId="7" applyNumberFormat="1" applyAlignment="1" applyProtection="1">
      <alignment horizontal="left"/>
    </xf>
    <xf numFmtId="165" fontId="42" fillId="0" borderId="0" xfId="7" applyNumberFormat="1" applyAlignment="1">
      <alignment horizontal="center"/>
    </xf>
    <xf numFmtId="166" fontId="42" fillId="0" borderId="0" xfId="7" applyNumberFormat="1" applyAlignment="1">
      <alignment horizontal="center"/>
    </xf>
    <xf numFmtId="0" fontId="42" fillId="0" borderId="0" xfId="7" applyFont="1" applyAlignment="1">
      <alignment horizontal="centerContinuous"/>
    </xf>
    <xf numFmtId="0" fontId="42" fillId="0" borderId="0" xfId="7" applyFont="1" applyAlignment="1">
      <alignment horizontal="right"/>
    </xf>
    <xf numFmtId="0" fontId="42" fillId="0" borderId="0" xfId="7" applyFont="1"/>
    <xf numFmtId="0" fontId="42" fillId="0" borderId="0" xfId="7" applyAlignment="1">
      <alignment horizontal="center"/>
    </xf>
    <xf numFmtId="0" fontId="44" fillId="0" borderId="0" xfId="7" applyFont="1" applyAlignment="1">
      <alignment horizontal="center"/>
    </xf>
    <xf numFmtId="165" fontId="42" fillId="0" borderId="0" xfId="7" applyNumberFormat="1" applyFont="1" applyAlignment="1">
      <alignment horizontal="left"/>
    </xf>
    <xf numFmtId="0" fontId="0" fillId="10" borderId="0" xfId="0" applyFill="1" applyProtection="1"/>
    <xf numFmtId="0" fontId="63" fillId="10" borderId="0" xfId="0" applyFont="1" applyFill="1" applyProtection="1"/>
    <xf numFmtId="0" fontId="63" fillId="7" borderId="0" xfId="0" applyFont="1" applyFill="1" applyProtection="1"/>
    <xf numFmtId="0" fontId="0" fillId="10" borderId="0" xfId="0" applyFill="1"/>
    <xf numFmtId="0" fontId="7" fillId="10" borderId="0" xfId="0" applyFont="1" applyFill="1" applyProtection="1"/>
    <xf numFmtId="0" fontId="7" fillId="10" borderId="0" xfId="0" applyFont="1" applyFill="1" applyBorder="1" applyProtection="1"/>
    <xf numFmtId="0" fontId="64" fillId="10" borderId="0" xfId="0" applyFont="1" applyFill="1" applyBorder="1" applyAlignment="1" applyProtection="1">
      <alignment horizontal="left"/>
    </xf>
    <xf numFmtId="0" fontId="64" fillId="10" borderId="0" xfId="0" applyFont="1" applyFill="1" applyAlignment="1" applyProtection="1">
      <alignment horizontal="left"/>
    </xf>
    <xf numFmtId="0" fontId="36" fillId="10" borderId="0" xfId="0" applyFont="1" applyFill="1" applyProtection="1"/>
    <xf numFmtId="165" fontId="64" fillId="10" borderId="0" xfId="0" applyNumberFormat="1" applyFont="1" applyFill="1" applyBorder="1" applyAlignment="1" applyProtection="1">
      <alignment horizontal="left"/>
    </xf>
    <xf numFmtId="165" fontId="67" fillId="10" borderId="0" xfId="0" applyNumberFormat="1" applyFont="1" applyFill="1" applyBorder="1" applyAlignment="1" applyProtection="1">
      <alignment horizontal="right"/>
    </xf>
    <xf numFmtId="0" fontId="17" fillId="10" borderId="0" xfId="0" applyFont="1" applyFill="1"/>
    <xf numFmtId="0" fontId="18" fillId="10" borderId="0" xfId="0" applyFont="1" applyFill="1" applyBorder="1" applyAlignment="1" applyProtection="1">
      <alignment horizontal="left"/>
      <protection locked="0"/>
    </xf>
    <xf numFmtId="0" fontId="64" fillId="10" borderId="0" xfId="0" applyFont="1" applyFill="1" applyProtection="1"/>
    <xf numFmtId="0" fontId="68" fillId="10" borderId="0" xfId="0" applyFont="1" applyFill="1" applyAlignment="1" applyProtection="1">
      <alignment horizontal="center"/>
    </xf>
    <xf numFmtId="0" fontId="64" fillId="10" borderId="0" xfId="0" applyFont="1" applyFill="1" applyBorder="1" applyAlignment="1" applyProtection="1">
      <alignment horizontal="center"/>
    </xf>
    <xf numFmtId="165" fontId="18" fillId="7" borderId="26" xfId="0" applyNumberFormat="1" applyFont="1" applyFill="1" applyBorder="1" applyAlignment="1" applyProtection="1">
      <alignment horizontal="center"/>
      <protection locked="0"/>
    </xf>
    <xf numFmtId="165" fontId="18" fillId="7" borderId="27" xfId="0" applyNumberFormat="1" applyFont="1" applyFill="1" applyBorder="1" applyAlignment="1" applyProtection="1">
      <alignment horizontal="center"/>
      <protection locked="0"/>
    </xf>
    <xf numFmtId="165" fontId="18" fillId="7" borderId="29" xfId="0" applyNumberFormat="1" applyFont="1" applyFill="1" applyBorder="1" applyAlignment="1" applyProtection="1">
      <alignment horizontal="center"/>
      <protection locked="0"/>
    </xf>
    <xf numFmtId="0" fontId="69" fillId="10" borderId="0" xfId="0" applyFont="1" applyFill="1" applyAlignment="1" applyProtection="1"/>
    <xf numFmtId="0" fontId="63" fillId="10" borderId="0" xfId="0" applyFont="1" applyFill="1" applyAlignment="1" applyProtection="1">
      <alignment horizontal="left"/>
    </xf>
    <xf numFmtId="165" fontId="18" fillId="7" borderId="32" xfId="0" applyNumberFormat="1" applyFont="1" applyFill="1" applyBorder="1" applyAlignment="1" applyProtection="1">
      <alignment horizontal="center"/>
      <protection locked="0"/>
    </xf>
    <xf numFmtId="165" fontId="18" fillId="7" borderId="1" xfId="0" applyNumberFormat="1" applyFont="1" applyFill="1" applyBorder="1" applyAlignment="1" applyProtection="1">
      <alignment horizontal="center"/>
      <protection locked="0"/>
    </xf>
    <xf numFmtId="165" fontId="18" fillId="7" borderId="18" xfId="0" applyNumberFormat="1" applyFont="1" applyFill="1" applyBorder="1" applyAlignment="1" applyProtection="1">
      <alignment horizontal="center"/>
      <protection locked="0"/>
    </xf>
    <xf numFmtId="165" fontId="18" fillId="7" borderId="42" xfId="0" applyNumberFormat="1" applyFont="1" applyFill="1" applyBorder="1" applyAlignment="1" applyProtection="1">
      <alignment horizontal="center"/>
      <protection locked="0"/>
    </xf>
    <xf numFmtId="165" fontId="18" fillId="7" borderId="40" xfId="0" applyNumberFormat="1" applyFont="1" applyFill="1" applyBorder="1" applyAlignment="1" applyProtection="1">
      <alignment horizontal="center"/>
      <protection locked="0"/>
    </xf>
    <xf numFmtId="165" fontId="18" fillId="7" borderId="41" xfId="0" applyNumberFormat="1" applyFont="1" applyFill="1" applyBorder="1" applyAlignment="1" applyProtection="1">
      <alignment horizontal="center"/>
      <protection locked="0"/>
    </xf>
    <xf numFmtId="0" fontId="7" fillId="7" borderId="0" xfId="0" applyFont="1" applyFill="1" applyProtection="1"/>
    <xf numFmtId="0" fontId="18" fillId="7" borderId="0" xfId="0" applyFont="1" applyFill="1" applyBorder="1" applyProtection="1"/>
    <xf numFmtId="0" fontId="63" fillId="7" borderId="0" xfId="0" applyFont="1" applyFill="1" applyAlignment="1" applyProtection="1">
      <alignment horizontal="left"/>
    </xf>
    <xf numFmtId="0" fontId="70" fillId="7" borderId="0" xfId="0" applyFont="1" applyFill="1" applyProtection="1"/>
    <xf numFmtId="0" fontId="8" fillId="7" borderId="0" xfId="0" applyFont="1" applyFill="1" applyBorder="1" applyAlignment="1" applyProtection="1">
      <alignment horizontal="left"/>
      <protection locked="0"/>
    </xf>
    <xf numFmtId="0" fontId="7" fillId="7" borderId="0" xfId="0" applyFont="1" applyFill="1" applyBorder="1" applyAlignment="1" applyProtection="1">
      <alignment horizontal="centerContinuous"/>
    </xf>
    <xf numFmtId="0" fontId="18" fillId="7" borderId="0" xfId="0" applyFont="1" applyFill="1" applyBorder="1" applyAlignment="1" applyProtection="1">
      <alignment horizontal="centerContinuous"/>
    </xf>
    <xf numFmtId="0" fontId="18" fillId="7" borderId="0" xfId="0" applyFont="1" applyFill="1" applyProtection="1"/>
    <xf numFmtId="0" fontId="18" fillId="7" borderId="0" xfId="0" applyFont="1" applyFill="1" applyAlignment="1" applyProtection="1">
      <alignment horizontal="left"/>
    </xf>
    <xf numFmtId="0" fontId="36" fillId="7" borderId="0" xfId="0" applyFont="1" applyFill="1" applyBorder="1" applyAlignment="1" applyProtection="1">
      <alignment horizontal="left"/>
      <protection locked="0"/>
    </xf>
    <xf numFmtId="0" fontId="18" fillId="7" borderId="0" xfId="0" applyFont="1" applyFill="1" applyBorder="1" applyAlignment="1" applyProtection="1">
      <alignment horizontal="left"/>
      <protection locked="0"/>
    </xf>
    <xf numFmtId="0" fontId="36" fillId="7" borderId="0" xfId="0" applyFont="1" applyFill="1" applyBorder="1" applyAlignment="1" applyProtection="1">
      <alignment horizontal="left"/>
    </xf>
    <xf numFmtId="0" fontId="18" fillId="7" borderId="0" xfId="0" applyFont="1" applyFill="1" applyBorder="1" applyAlignment="1" applyProtection="1">
      <alignment horizontal="left"/>
    </xf>
    <xf numFmtId="0" fontId="36" fillId="7" borderId="0" xfId="0" applyFont="1" applyFill="1" applyAlignment="1" applyProtection="1">
      <alignment horizontal="left"/>
    </xf>
    <xf numFmtId="0" fontId="36" fillId="7" borderId="0" xfId="0" applyFont="1" applyFill="1" applyAlignment="1" applyProtection="1">
      <alignment horizontal="right"/>
    </xf>
    <xf numFmtId="0" fontId="18" fillId="7" borderId="14" xfId="0" applyFont="1" applyFill="1" applyBorder="1" applyAlignment="1" applyProtection="1">
      <alignment horizontal="left"/>
    </xf>
    <xf numFmtId="0" fontId="18" fillId="7" borderId="5" xfId="0" applyFont="1" applyFill="1" applyBorder="1" applyProtection="1"/>
    <xf numFmtId="0" fontId="36" fillId="7" borderId="15" xfId="0" applyFont="1" applyFill="1" applyBorder="1" applyAlignment="1" applyProtection="1">
      <alignment horizontal="center"/>
    </xf>
    <xf numFmtId="2" fontId="36" fillId="7" borderId="11" xfId="0" applyNumberFormat="1" applyFont="1" applyFill="1" applyBorder="1" applyAlignment="1" applyProtection="1">
      <alignment horizontal="center"/>
    </xf>
    <xf numFmtId="0" fontId="18" fillId="7" borderId="0" xfId="0" applyNumberFormat="1" applyFont="1" applyFill="1" applyBorder="1" applyAlignment="1" applyProtection="1">
      <alignment horizontal="left"/>
    </xf>
    <xf numFmtId="14" fontId="18" fillId="7" borderId="0" xfId="0" applyNumberFormat="1" applyFont="1" applyFill="1" applyAlignment="1" applyProtection="1">
      <alignment horizontal="left"/>
    </xf>
    <xf numFmtId="0" fontId="18" fillId="7" borderId="16" xfId="0" applyFont="1" applyFill="1" applyBorder="1" applyProtection="1"/>
    <xf numFmtId="0" fontId="18" fillId="7" borderId="13" xfId="0" applyFont="1" applyFill="1" applyBorder="1" applyProtection="1"/>
    <xf numFmtId="0" fontId="18" fillId="7" borderId="0" xfId="0" applyNumberFormat="1" applyFont="1" applyFill="1" applyAlignment="1" applyProtection="1">
      <alignment horizontal="left"/>
    </xf>
    <xf numFmtId="0" fontId="18" fillId="7" borderId="0" xfId="0" applyFont="1" applyFill="1" applyAlignment="1" applyProtection="1">
      <alignment horizontal="center"/>
    </xf>
    <xf numFmtId="165" fontId="18" fillId="7" borderId="0" xfId="0" applyNumberFormat="1" applyFont="1" applyFill="1" applyBorder="1" applyAlignment="1" applyProtection="1">
      <alignment horizontal="right"/>
    </xf>
    <xf numFmtId="165" fontId="18" fillId="7" borderId="0" xfId="0" applyNumberFormat="1" applyFont="1" applyFill="1" applyBorder="1" applyAlignment="1" applyProtection="1">
      <alignment horizontal="left"/>
    </xf>
    <xf numFmtId="0" fontId="18" fillId="7" borderId="0" xfId="0" applyFont="1" applyFill="1"/>
    <xf numFmtId="0" fontId="71" fillId="7" borderId="17" xfId="0" applyFont="1" applyFill="1" applyBorder="1" applyAlignment="1" applyProtection="1">
      <alignment horizontal="center"/>
    </xf>
    <xf numFmtId="0" fontId="71" fillId="7" borderId="0" xfId="0" applyFont="1" applyFill="1" applyBorder="1" applyAlignment="1" applyProtection="1">
      <alignment horizontal="center"/>
    </xf>
    <xf numFmtId="0" fontId="36" fillId="7" borderId="17" xfId="0" applyFont="1" applyFill="1" applyBorder="1" applyAlignment="1" applyProtection="1">
      <alignment horizontal="center"/>
    </xf>
    <xf numFmtId="165" fontId="18" fillId="7" borderId="0" xfId="0" applyNumberFormat="1" applyFont="1" applyFill="1" applyBorder="1" applyAlignment="1" applyProtection="1">
      <alignment horizontal="center"/>
    </xf>
    <xf numFmtId="0" fontId="36" fillId="7" borderId="9" xfId="0" applyFont="1" applyFill="1" applyBorder="1" applyAlignment="1" applyProtection="1">
      <alignment horizontal="center"/>
    </xf>
    <xf numFmtId="165" fontId="18" fillId="7" borderId="6" xfId="0" applyNumberFormat="1" applyFont="1" applyFill="1" applyBorder="1" applyAlignment="1" applyProtection="1">
      <alignment horizontal="center"/>
    </xf>
    <xf numFmtId="0" fontId="36" fillId="7" borderId="34" xfId="0" applyFont="1" applyFill="1" applyBorder="1" applyAlignment="1" applyProtection="1">
      <alignment horizontal="center"/>
    </xf>
    <xf numFmtId="165" fontId="18" fillId="7" borderId="34" xfId="0" applyNumberFormat="1" applyFont="1" applyFill="1" applyBorder="1" applyAlignment="1" applyProtection="1">
      <alignment horizontal="center"/>
    </xf>
    <xf numFmtId="165" fontId="18" fillId="7" borderId="7" xfId="0" applyNumberFormat="1" applyFont="1" applyFill="1" applyBorder="1" applyAlignment="1" applyProtection="1">
      <alignment horizontal="center"/>
    </xf>
    <xf numFmtId="166" fontId="18" fillId="7" borderId="7" xfId="0" applyNumberFormat="1" applyFont="1" applyFill="1" applyBorder="1" applyAlignment="1" applyProtection="1">
      <alignment horizontal="center"/>
    </xf>
    <xf numFmtId="0" fontId="36" fillId="7" borderId="2" xfId="0" applyFont="1" applyFill="1" applyBorder="1" applyAlignment="1" applyProtection="1">
      <alignment horizontal="left"/>
    </xf>
    <xf numFmtId="165" fontId="18" fillId="7" borderId="8" xfId="0" applyNumberFormat="1" applyFont="1" applyFill="1" applyBorder="1" applyAlignment="1" applyProtection="1">
      <alignment horizontal="left"/>
    </xf>
    <xf numFmtId="165" fontId="18" fillId="7" borderId="2" xfId="0" applyNumberFormat="1" applyFont="1" applyFill="1" applyBorder="1" applyAlignment="1" applyProtection="1">
      <alignment horizontal="left"/>
    </xf>
    <xf numFmtId="166" fontId="18" fillId="7" borderId="8" xfId="0" applyNumberFormat="1" applyFont="1" applyFill="1" applyBorder="1" applyAlignment="1" applyProtection="1">
      <alignment horizontal="left"/>
    </xf>
    <xf numFmtId="0" fontId="71" fillId="7" borderId="10" xfId="0" applyFont="1" applyFill="1" applyBorder="1" applyAlignment="1" applyProtection="1">
      <alignment horizontal="left"/>
    </xf>
    <xf numFmtId="166" fontId="18" fillId="7" borderId="17" xfId="0" applyNumberFormat="1" applyFont="1" applyFill="1" applyBorder="1" applyAlignment="1" applyProtection="1">
      <alignment horizontal="left"/>
    </xf>
    <xf numFmtId="165" fontId="36" fillId="7" borderId="10" xfId="0" applyNumberFormat="1" applyFont="1" applyFill="1" applyBorder="1" applyAlignment="1" applyProtection="1">
      <alignment horizontal="left"/>
    </xf>
    <xf numFmtId="165" fontId="59" fillId="7" borderId="17" xfId="0" applyNumberFormat="1" applyFont="1" applyFill="1" applyBorder="1" applyAlignment="1" applyProtection="1">
      <alignment horizontal="left"/>
    </xf>
    <xf numFmtId="0" fontId="36" fillId="7" borderId="10" xfId="0" applyFont="1" applyFill="1" applyBorder="1" applyAlignment="1" applyProtection="1">
      <alignment horizontal="left"/>
    </xf>
    <xf numFmtId="165" fontId="18" fillId="7" borderId="17" xfId="0" applyNumberFormat="1" applyFont="1" applyFill="1" applyBorder="1" applyAlignment="1" applyProtection="1">
      <alignment horizontal="left"/>
    </xf>
    <xf numFmtId="0" fontId="71" fillId="11" borderId="0" xfId="0" applyFont="1" applyFill="1" applyBorder="1" applyAlignment="1" applyProtection="1">
      <alignment horizontal="centerContinuous"/>
    </xf>
    <xf numFmtId="0" fontId="18" fillId="11" borderId="0" xfId="0" applyFont="1" applyFill="1" applyBorder="1" applyAlignment="1">
      <alignment horizontal="centerContinuous"/>
    </xf>
    <xf numFmtId="0" fontId="56" fillId="7" borderId="0" xfId="0" applyFont="1" applyFill="1" applyBorder="1" applyAlignment="1" applyProtection="1">
      <alignment horizontal="center"/>
    </xf>
    <xf numFmtId="0" fontId="18" fillId="7" borderId="0" xfId="0" applyFont="1" applyFill="1" applyBorder="1" applyAlignment="1">
      <alignment horizontal="centerContinuous"/>
    </xf>
    <xf numFmtId="0" fontId="18" fillId="7" borderId="3" xfId="0" applyFont="1" applyFill="1" applyBorder="1" applyProtection="1"/>
    <xf numFmtId="165" fontId="18" fillId="7" borderId="9" xfId="0" applyNumberFormat="1" applyFont="1" applyFill="1" applyBorder="1" applyProtection="1"/>
    <xf numFmtId="0" fontId="36" fillId="7" borderId="3" xfId="0" applyFont="1" applyFill="1" applyBorder="1" applyAlignment="1" applyProtection="1">
      <alignment horizontal="left"/>
    </xf>
    <xf numFmtId="171" fontId="18" fillId="7" borderId="9" xfId="0" applyNumberFormat="1" applyFont="1" applyFill="1" applyBorder="1" applyAlignment="1" applyProtection="1">
      <alignment horizontal="left"/>
    </xf>
    <xf numFmtId="0" fontId="18" fillId="7" borderId="2" xfId="0" applyFont="1" applyFill="1" applyBorder="1" applyProtection="1"/>
    <xf numFmtId="165" fontId="18" fillId="7" borderId="8" xfId="0" applyNumberFormat="1" applyFont="1" applyFill="1" applyBorder="1" applyProtection="1"/>
    <xf numFmtId="171" fontId="18" fillId="7" borderId="17" xfId="0" applyNumberFormat="1" applyFont="1" applyFill="1" applyBorder="1" applyAlignment="1" applyProtection="1">
      <alignment horizontal="left"/>
    </xf>
    <xf numFmtId="165" fontId="29" fillId="7" borderId="17" xfId="0" applyNumberFormat="1" applyFont="1" applyFill="1" applyBorder="1" applyAlignment="1" applyProtection="1">
      <alignment horizontal="left"/>
    </xf>
    <xf numFmtId="165" fontId="66" fillId="7" borderId="17" xfId="0" applyNumberFormat="1" applyFont="1" applyFill="1" applyBorder="1" applyAlignment="1" applyProtection="1">
      <alignment horizontal="left"/>
    </xf>
    <xf numFmtId="0" fontId="18" fillId="7" borderId="3" xfId="0" applyFont="1" applyFill="1" applyBorder="1" applyAlignment="1" applyProtection="1">
      <alignment horizontal="centerContinuous"/>
    </xf>
    <xf numFmtId="166" fontId="18" fillId="7" borderId="9" xfId="0" applyNumberFormat="1" applyFont="1" applyFill="1" applyBorder="1" applyAlignment="1" applyProtection="1">
      <alignment horizontal="centerContinuous"/>
    </xf>
    <xf numFmtId="165" fontId="18" fillId="7" borderId="3" xfId="0" applyNumberFormat="1" applyFont="1" applyFill="1" applyBorder="1" applyAlignment="1" applyProtection="1">
      <alignment horizontal="left"/>
    </xf>
    <xf numFmtId="166" fontId="18" fillId="7" borderId="9" xfId="0" applyNumberFormat="1" applyFont="1" applyFill="1" applyBorder="1" applyAlignment="1" applyProtection="1">
      <alignment horizontal="left"/>
    </xf>
    <xf numFmtId="166" fontId="18" fillId="7" borderId="0" xfId="0" applyNumberFormat="1" applyFont="1" applyFill="1" applyBorder="1" applyAlignment="1" applyProtection="1">
      <alignment horizontal="centerContinuous"/>
    </xf>
    <xf numFmtId="166" fontId="18" fillId="7" borderId="0" xfId="0" applyNumberFormat="1" applyFont="1" applyFill="1" applyBorder="1" applyAlignment="1" applyProtection="1">
      <alignment horizontal="left"/>
    </xf>
    <xf numFmtId="0" fontId="72" fillId="7" borderId="0" xfId="0" applyFont="1" applyFill="1" applyBorder="1" applyAlignment="1" applyProtection="1">
      <alignment horizontal="center"/>
    </xf>
    <xf numFmtId="165" fontId="73" fillId="7" borderId="0" xfId="0" applyNumberFormat="1" applyFont="1" applyFill="1" applyBorder="1" applyAlignment="1" applyProtection="1">
      <alignment horizontal="center"/>
    </xf>
    <xf numFmtId="166" fontId="73" fillId="7" borderId="0" xfId="0" applyNumberFormat="1" applyFont="1" applyFill="1" applyBorder="1" applyAlignment="1" applyProtection="1">
      <alignment horizontal="center"/>
    </xf>
    <xf numFmtId="0" fontId="74" fillId="7" borderId="0" xfId="0" applyFont="1" applyFill="1" applyBorder="1" applyAlignment="1" applyProtection="1">
      <alignment horizontal="centerContinuous"/>
    </xf>
    <xf numFmtId="166" fontId="0" fillId="7" borderId="0" xfId="0" applyNumberFormat="1" applyFill="1" applyBorder="1" applyAlignment="1" applyProtection="1">
      <alignment horizontal="centerContinuous"/>
    </xf>
    <xf numFmtId="0" fontId="75" fillId="7" borderId="0" xfId="0" applyFont="1" applyFill="1" applyBorder="1" applyProtection="1"/>
    <xf numFmtId="165" fontId="72" fillId="7" borderId="0" xfId="0" applyNumberFormat="1" applyFont="1" applyFill="1" applyBorder="1" applyAlignment="1" applyProtection="1">
      <alignment horizontal="right"/>
    </xf>
    <xf numFmtId="166" fontId="76" fillId="7" borderId="0" xfId="0" applyNumberFormat="1" applyFont="1" applyFill="1" applyBorder="1" applyAlignment="1" applyProtection="1">
      <alignment horizontal="left"/>
    </xf>
    <xf numFmtId="0" fontId="72" fillId="7" borderId="0" xfId="0" applyFont="1" applyFill="1" applyBorder="1" applyAlignment="1" applyProtection="1">
      <alignment horizontal="right"/>
    </xf>
    <xf numFmtId="165" fontId="73" fillId="7" borderId="0" xfId="0" applyNumberFormat="1" applyFont="1" applyFill="1" applyBorder="1" applyAlignment="1" applyProtection="1">
      <alignment horizontal="left"/>
    </xf>
    <xf numFmtId="165" fontId="76" fillId="7" borderId="0" xfId="0" applyNumberFormat="1" applyFont="1" applyFill="1" applyBorder="1" applyAlignment="1" applyProtection="1">
      <alignment horizontal="left"/>
    </xf>
    <xf numFmtId="0" fontId="77" fillId="7" borderId="0" xfId="0" applyFont="1" applyFill="1" applyBorder="1" applyAlignment="1" applyProtection="1">
      <alignment horizontal="left"/>
    </xf>
    <xf numFmtId="0" fontId="0" fillId="7" borderId="0" xfId="0" applyFill="1" applyBorder="1" applyProtection="1"/>
    <xf numFmtId="166" fontId="0" fillId="7" borderId="0" xfId="0" applyNumberFormat="1" applyFill="1" applyBorder="1" applyProtection="1"/>
    <xf numFmtId="0" fontId="0" fillId="7" borderId="0" xfId="0" applyFill="1" applyBorder="1" applyAlignment="1" applyProtection="1">
      <alignment horizontal="centerContinuous"/>
    </xf>
    <xf numFmtId="0" fontId="44" fillId="7" borderId="0" xfId="0" applyFont="1" applyFill="1" applyBorder="1" applyProtection="1"/>
    <xf numFmtId="166" fontId="0" fillId="7" borderId="0" xfId="0" applyNumberFormat="1" applyFill="1" applyBorder="1" applyAlignment="1" applyProtection="1">
      <alignment horizontal="left"/>
    </xf>
    <xf numFmtId="0" fontId="36" fillId="7" borderId="2" xfId="0" applyFont="1" applyFill="1" applyBorder="1" applyAlignment="1" applyProtection="1">
      <alignment horizontal="center"/>
    </xf>
    <xf numFmtId="165" fontId="18" fillId="7" borderId="8" xfId="0" applyNumberFormat="1" applyFont="1" applyFill="1" applyBorder="1" applyAlignment="1" applyProtection="1">
      <alignment horizontal="center"/>
    </xf>
    <xf numFmtId="165" fontId="18" fillId="7" borderId="2" xfId="0" applyNumberFormat="1" applyFont="1" applyFill="1" applyBorder="1" applyAlignment="1" applyProtection="1">
      <alignment horizontal="center"/>
    </xf>
    <xf numFmtId="166" fontId="18" fillId="7" borderId="8" xfId="0" applyNumberFormat="1" applyFont="1" applyFill="1" applyBorder="1" applyAlignment="1" applyProtection="1">
      <alignment horizontal="center"/>
    </xf>
    <xf numFmtId="0" fontId="71" fillId="7" borderId="10" xfId="0" applyFont="1" applyFill="1" applyBorder="1" applyAlignment="1" applyProtection="1">
      <alignment horizontal="centerContinuous"/>
    </xf>
    <xf numFmtId="166" fontId="18" fillId="7" borderId="17" xfId="0" applyNumberFormat="1" applyFont="1" applyFill="1" applyBorder="1" applyAlignment="1" applyProtection="1">
      <alignment horizontal="centerContinuous"/>
    </xf>
    <xf numFmtId="0" fontId="75" fillId="7" borderId="0" xfId="0" applyFont="1" applyFill="1" applyProtection="1"/>
    <xf numFmtId="165" fontId="36" fillId="7" borderId="10" xfId="0" applyNumberFormat="1" applyFont="1" applyFill="1" applyBorder="1" applyAlignment="1" applyProtection="1">
      <alignment horizontal="right"/>
    </xf>
    <xf numFmtId="0" fontId="36" fillId="7" borderId="10" xfId="0" applyFont="1" applyFill="1" applyBorder="1" applyAlignment="1" applyProtection="1">
      <alignment horizontal="right"/>
    </xf>
    <xf numFmtId="0" fontId="36" fillId="7" borderId="10" xfId="0" applyFont="1" applyFill="1" applyBorder="1" applyProtection="1"/>
    <xf numFmtId="0" fontId="18" fillId="7" borderId="10" xfId="0" applyFont="1" applyFill="1" applyBorder="1" applyProtection="1"/>
    <xf numFmtId="165" fontId="18" fillId="7" borderId="17" xfId="0" applyNumberFormat="1" applyFont="1" applyFill="1" applyBorder="1" applyProtection="1"/>
    <xf numFmtId="0" fontId="36" fillId="7" borderId="2" xfId="0" applyFont="1" applyFill="1" applyBorder="1" applyProtection="1"/>
    <xf numFmtId="165" fontId="29" fillId="7" borderId="17" xfId="0" applyNumberFormat="1" applyFont="1" applyFill="1" applyBorder="1" applyAlignment="1" applyProtection="1">
      <alignment horizontal="centerContinuous"/>
    </xf>
    <xf numFmtId="165" fontId="18" fillId="7" borderId="3" xfId="0" applyNumberFormat="1" applyFont="1" applyFill="1" applyBorder="1" applyAlignment="1" applyProtection="1">
      <alignment horizontal="center"/>
    </xf>
    <xf numFmtId="0" fontId="63" fillId="7" borderId="0" xfId="0" applyFont="1" applyFill="1" applyBorder="1" applyProtection="1"/>
    <xf numFmtId="0" fontId="63" fillId="12" borderId="24" xfId="0" applyFont="1" applyFill="1" applyBorder="1" applyAlignment="1" applyProtection="1">
      <alignment horizontal="centerContinuous"/>
    </xf>
    <xf numFmtId="0" fontId="63" fillId="12" borderId="34" xfId="0" applyFont="1" applyFill="1" applyBorder="1" applyAlignment="1" applyProtection="1">
      <alignment horizontal="centerContinuous"/>
    </xf>
    <xf numFmtId="0" fontId="0" fillId="12" borderId="34" xfId="0" applyFill="1" applyBorder="1" applyAlignment="1" applyProtection="1">
      <alignment horizontal="centerContinuous"/>
    </xf>
    <xf numFmtId="0" fontId="63" fillId="12" borderId="35" xfId="0" applyFont="1" applyFill="1" applyBorder="1" applyAlignment="1" applyProtection="1">
      <alignment horizontal="centerContinuous"/>
    </xf>
    <xf numFmtId="0" fontId="18" fillId="7" borderId="17" xfId="0" applyFont="1" applyFill="1" applyBorder="1"/>
    <xf numFmtId="0" fontId="59" fillId="7" borderId="19" xfId="0" applyFont="1" applyFill="1" applyBorder="1" applyAlignment="1" applyProtection="1">
      <alignment horizontal="centerContinuous"/>
    </xf>
    <xf numFmtId="0" fontId="78" fillId="7" borderId="19" xfId="0" applyFont="1" applyFill="1" applyBorder="1" applyAlignment="1" applyProtection="1">
      <alignment horizontal="centerContinuous"/>
    </xf>
    <xf numFmtId="0" fontId="59" fillId="7" borderId="21" xfId="0" applyFont="1" applyFill="1" applyBorder="1" applyAlignment="1" applyProtection="1">
      <alignment horizontal="centerContinuous"/>
    </xf>
    <xf numFmtId="0" fontId="59" fillId="7" borderId="20" xfId="0" applyFont="1" applyFill="1" applyBorder="1" applyAlignment="1" applyProtection="1">
      <alignment horizontal="centerContinuous"/>
    </xf>
    <xf numFmtId="0" fontId="79" fillId="7" borderId="21" xfId="0" applyFont="1" applyFill="1" applyBorder="1" applyAlignment="1" applyProtection="1">
      <alignment horizontal="centerContinuous"/>
    </xf>
    <xf numFmtId="0" fontId="79" fillId="7" borderId="20" xfId="0" applyFont="1" applyFill="1" applyBorder="1" applyAlignment="1" applyProtection="1">
      <alignment horizontal="centerContinuous"/>
    </xf>
    <xf numFmtId="0" fontId="78" fillId="7" borderId="14" xfId="0" applyFont="1" applyFill="1" applyBorder="1" applyAlignment="1" applyProtection="1">
      <alignment horizontal="center"/>
    </xf>
    <xf numFmtId="0" fontId="78" fillId="7" borderId="4" xfId="0" applyFont="1" applyFill="1" applyBorder="1" applyAlignment="1" applyProtection="1">
      <alignment horizontal="center"/>
    </xf>
    <xf numFmtId="0" fontId="78" fillId="7" borderId="90" xfId="0" applyFont="1" applyFill="1" applyBorder="1" applyAlignment="1" applyProtection="1">
      <alignment horizontal="center"/>
    </xf>
    <xf numFmtId="0" fontId="80" fillId="7" borderId="0" xfId="0" applyFont="1" applyFill="1" applyBorder="1" applyAlignment="1" applyProtection="1">
      <alignment horizontal="center"/>
    </xf>
    <xf numFmtId="0" fontId="80" fillId="7" borderId="4" xfId="0" applyFont="1" applyFill="1" applyBorder="1" applyAlignment="1" applyProtection="1">
      <alignment horizontal="center"/>
    </xf>
    <xf numFmtId="0" fontId="80" fillId="7" borderId="5" xfId="0" applyFont="1" applyFill="1" applyBorder="1" applyAlignment="1" applyProtection="1">
      <alignment horizontal="center"/>
    </xf>
    <xf numFmtId="0" fontId="81" fillId="7" borderId="67" xfId="0" applyFont="1" applyFill="1" applyBorder="1" applyAlignment="1" applyProtection="1">
      <alignment horizontal="centerContinuous"/>
    </xf>
    <xf numFmtId="165" fontId="18" fillId="7" borderId="15" xfId="0" applyNumberFormat="1" applyFont="1" applyFill="1" applyBorder="1" applyAlignment="1" applyProtection="1">
      <alignment horizontal="center"/>
    </xf>
    <xf numFmtId="1" fontId="18" fillId="7" borderId="17" xfId="0" applyNumberFormat="1" applyFont="1" applyFill="1" applyBorder="1" applyAlignment="1" applyProtection="1">
      <alignment horizontal="center"/>
    </xf>
    <xf numFmtId="1" fontId="18" fillId="7" borderId="0" xfId="0" applyNumberFormat="1" applyFont="1" applyFill="1" applyBorder="1" applyAlignment="1" applyProtection="1">
      <alignment horizontal="center"/>
    </xf>
    <xf numFmtId="1" fontId="18" fillId="7" borderId="11" xfId="0" applyNumberFormat="1" applyFont="1" applyFill="1" applyBorder="1" applyAlignment="1" applyProtection="1">
      <alignment horizontal="center"/>
    </xf>
    <xf numFmtId="165" fontId="18" fillId="7" borderId="89" xfId="0" applyNumberFormat="1" applyFont="1" applyFill="1" applyBorder="1" applyAlignment="1" applyProtection="1">
      <alignment horizontal="centerContinuous"/>
    </xf>
    <xf numFmtId="0" fontId="18" fillId="13" borderId="89" xfId="0" applyFont="1" applyFill="1" applyBorder="1" applyAlignment="1" applyProtection="1">
      <alignment horizontal="center"/>
    </xf>
    <xf numFmtId="0" fontId="81" fillId="7" borderId="89" xfId="0" applyFont="1" applyFill="1" applyBorder="1" applyAlignment="1" applyProtection="1">
      <alignment horizontal="center"/>
    </xf>
    <xf numFmtId="0" fontId="18" fillId="7" borderId="0" xfId="0" applyFont="1" applyFill="1" applyBorder="1"/>
    <xf numFmtId="165" fontId="18" fillId="7" borderId="68" xfId="0" applyNumberFormat="1" applyFont="1" applyFill="1" applyBorder="1" applyAlignment="1" applyProtection="1">
      <alignment horizontal="center"/>
    </xf>
    <xf numFmtId="165" fontId="18" fillId="7" borderId="14" xfId="0" applyNumberFormat="1" applyFont="1" applyFill="1" applyBorder="1" applyAlignment="1" applyProtection="1">
      <alignment horizontal="center"/>
    </xf>
    <xf numFmtId="165" fontId="18" fillId="7" borderId="4" xfId="0" applyNumberFormat="1" applyFont="1" applyFill="1" applyBorder="1" applyAlignment="1" applyProtection="1">
      <alignment horizontal="center"/>
    </xf>
    <xf numFmtId="166" fontId="18" fillId="7" borderId="4" xfId="0" applyNumberFormat="1" applyFont="1" applyFill="1" applyBorder="1" applyAlignment="1" applyProtection="1">
      <alignment horizontal="center"/>
    </xf>
    <xf numFmtId="1" fontId="18" fillId="7" borderId="90" xfId="0" applyNumberFormat="1" applyFont="1" applyFill="1" applyBorder="1" applyAlignment="1" applyProtection="1">
      <alignment horizontal="center"/>
    </xf>
    <xf numFmtId="1" fontId="18" fillId="7" borderId="4" xfId="0" applyNumberFormat="1" applyFont="1" applyFill="1" applyBorder="1" applyAlignment="1" applyProtection="1">
      <alignment horizontal="center"/>
    </xf>
    <xf numFmtId="1" fontId="18" fillId="7" borderId="5" xfId="0" applyNumberFormat="1" applyFont="1" applyFill="1" applyBorder="1" applyAlignment="1" applyProtection="1">
      <alignment horizontal="center"/>
    </xf>
    <xf numFmtId="0" fontId="82" fillId="7" borderId="19" xfId="0" applyFont="1" applyFill="1" applyBorder="1" applyAlignment="1" applyProtection="1">
      <alignment horizontal="centerContinuous"/>
    </xf>
    <xf numFmtId="0" fontId="83" fillId="7" borderId="21" xfId="0" applyFont="1" applyFill="1" applyBorder="1" applyAlignment="1" applyProtection="1">
      <alignment horizontal="centerContinuous"/>
    </xf>
    <xf numFmtId="0" fontId="83" fillId="7" borderId="20" xfId="0" applyFont="1" applyFill="1" applyBorder="1" applyAlignment="1" applyProtection="1">
      <alignment horizontal="centerContinuous"/>
    </xf>
    <xf numFmtId="166" fontId="18" fillId="7" borderId="0" xfId="0" applyNumberFormat="1" applyFont="1" applyFill="1" applyBorder="1" applyAlignment="1" applyProtection="1">
      <alignment horizontal="center"/>
    </xf>
    <xf numFmtId="166" fontId="80" fillId="7" borderId="0" xfId="0" applyNumberFormat="1" applyFont="1" applyFill="1" applyBorder="1" applyAlignment="1" applyProtection="1">
      <alignment horizontal="center"/>
    </xf>
    <xf numFmtId="1" fontId="80" fillId="7" borderId="11" xfId="0" applyNumberFormat="1" applyFont="1" applyFill="1" applyBorder="1" applyAlignment="1" applyProtection="1">
      <alignment horizontal="center"/>
    </xf>
    <xf numFmtId="0" fontId="82" fillId="7" borderId="26" xfId="0" applyNumberFormat="1" applyFont="1" applyFill="1" applyBorder="1" applyAlignment="1" applyProtection="1">
      <alignment horizontal="center"/>
    </xf>
    <xf numFmtId="0" fontId="82" fillId="7" borderId="49" xfId="0" applyFont="1" applyFill="1" applyBorder="1" applyAlignment="1" applyProtection="1">
      <alignment horizontal="center"/>
    </xf>
    <xf numFmtId="0" fontId="82" fillId="7" borderId="57" xfId="0" applyFont="1" applyFill="1" applyBorder="1" applyAlignment="1" applyProtection="1">
      <alignment horizontal="center"/>
    </xf>
    <xf numFmtId="166" fontId="18" fillId="7" borderId="11" xfId="0" applyNumberFormat="1" applyFont="1" applyFill="1" applyBorder="1" applyAlignment="1" applyProtection="1">
      <alignment horizontal="center"/>
    </xf>
    <xf numFmtId="165" fontId="18" fillId="7" borderId="36" xfId="0" applyNumberFormat="1" applyFont="1" applyFill="1" applyBorder="1" applyAlignment="1" applyProtection="1">
      <alignment horizontal="center"/>
    </xf>
    <xf numFmtId="0" fontId="18" fillId="7" borderId="11" xfId="0" applyFont="1" applyFill="1" applyBorder="1" applyAlignment="1" applyProtection="1">
      <alignment horizontal="center"/>
    </xf>
    <xf numFmtId="165" fontId="18" fillId="7" borderId="52" xfId="0" applyNumberFormat="1" applyFont="1" applyFill="1" applyBorder="1" applyAlignment="1" applyProtection="1">
      <alignment horizontal="center"/>
    </xf>
    <xf numFmtId="165" fontId="18" fillId="7" borderId="12" xfId="0" applyNumberFormat="1" applyFont="1" applyFill="1" applyBorder="1" applyAlignment="1" applyProtection="1">
      <alignment horizontal="center"/>
    </xf>
    <xf numFmtId="0" fontId="18" fillId="7" borderId="13" xfId="0" applyFont="1" applyFill="1" applyBorder="1" applyAlignment="1" applyProtection="1">
      <alignment horizontal="center"/>
    </xf>
    <xf numFmtId="0" fontId="18" fillId="7" borderId="15" xfId="0" applyFont="1" applyFill="1" applyBorder="1" applyProtection="1"/>
    <xf numFmtId="165" fontId="18" fillId="7" borderId="0" xfId="0" applyNumberFormat="1" applyFont="1" applyFill="1" applyBorder="1" applyProtection="1"/>
    <xf numFmtId="0" fontId="18" fillId="12" borderId="19" xfId="0" applyFont="1" applyFill="1" applyBorder="1" applyAlignment="1" applyProtection="1">
      <alignment horizontal="centerContinuous"/>
    </xf>
    <xf numFmtId="0" fontId="18" fillId="12" borderId="21" xfId="0" applyFont="1" applyFill="1" applyBorder="1" applyAlignment="1" applyProtection="1">
      <alignment horizontal="centerContinuous"/>
    </xf>
    <xf numFmtId="0" fontId="18" fillId="12" borderId="58" xfId="0" applyFont="1" applyFill="1" applyBorder="1" applyAlignment="1" applyProtection="1">
      <alignment horizontal="centerContinuous"/>
    </xf>
    <xf numFmtId="0" fontId="18" fillId="12" borderId="20" xfId="0" applyFont="1" applyFill="1" applyBorder="1" applyAlignment="1" applyProtection="1">
      <alignment horizontal="centerContinuous"/>
    </xf>
    <xf numFmtId="0" fontId="59" fillId="7" borderId="16" xfId="0" applyFont="1" applyFill="1" applyBorder="1" applyAlignment="1" applyProtection="1">
      <alignment horizontal="centerContinuous"/>
    </xf>
    <xf numFmtId="0" fontId="78" fillId="7" borderId="16" xfId="0" applyFont="1" applyFill="1" applyBorder="1" applyAlignment="1" applyProtection="1">
      <alignment horizontal="centerContinuous"/>
    </xf>
    <xf numFmtId="0" fontId="59" fillId="7" borderId="12" xfId="0" applyFont="1" applyFill="1" applyBorder="1" applyAlignment="1" applyProtection="1">
      <alignment horizontal="centerContinuous"/>
    </xf>
    <xf numFmtId="0" fontId="59" fillId="7" borderId="13" xfId="0" applyFont="1" applyFill="1" applyBorder="1" applyAlignment="1" applyProtection="1">
      <alignment horizontal="centerContinuous"/>
    </xf>
    <xf numFmtId="0" fontId="79" fillId="7" borderId="12" xfId="0" applyFont="1" applyFill="1" applyBorder="1" applyAlignment="1" applyProtection="1">
      <alignment horizontal="centerContinuous"/>
    </xf>
    <xf numFmtId="0" fontId="79" fillId="7" borderId="13" xfId="0" applyFont="1" applyFill="1" applyBorder="1" applyAlignment="1" applyProtection="1">
      <alignment horizontal="centerContinuous"/>
    </xf>
    <xf numFmtId="0" fontId="18" fillId="7" borderId="0" xfId="0" applyFont="1" applyFill="1" applyAlignment="1">
      <alignment horizontal="centerContinuous"/>
    </xf>
    <xf numFmtId="165" fontId="18" fillId="7" borderId="16" xfId="0" applyNumberFormat="1" applyFont="1" applyFill="1" applyBorder="1" applyAlignment="1" applyProtection="1">
      <alignment horizontal="center"/>
    </xf>
    <xf numFmtId="1" fontId="18" fillId="7" borderId="56" xfId="0" applyNumberFormat="1" applyFont="1" applyFill="1" applyBorder="1" applyAlignment="1" applyProtection="1">
      <alignment horizontal="center"/>
    </xf>
    <xf numFmtId="1" fontId="18" fillId="7" borderId="12" xfId="0" applyNumberFormat="1" applyFont="1" applyFill="1" applyBorder="1" applyAlignment="1" applyProtection="1">
      <alignment horizontal="center"/>
    </xf>
    <xf numFmtId="1" fontId="18" fillId="7" borderId="13" xfId="0" applyNumberFormat="1" applyFont="1" applyFill="1" applyBorder="1" applyAlignment="1" applyProtection="1">
      <alignment horizontal="center"/>
    </xf>
    <xf numFmtId="0" fontId="18" fillId="7" borderId="12" xfId="0" applyFont="1" applyFill="1" applyBorder="1" applyProtection="1"/>
    <xf numFmtId="0" fontId="83" fillId="7" borderId="12" xfId="0" applyFont="1" applyFill="1" applyBorder="1" applyAlignment="1" applyProtection="1">
      <alignment horizontal="centerContinuous"/>
    </xf>
    <xf numFmtId="0" fontId="82" fillId="7" borderId="50" xfId="0" applyNumberFormat="1" applyFont="1" applyFill="1" applyBorder="1" applyAlignment="1" applyProtection="1">
      <alignment horizontal="left"/>
    </xf>
    <xf numFmtId="165" fontId="18" fillId="7" borderId="12" xfId="0" applyNumberFormat="1" applyFont="1" applyFill="1" applyBorder="1" applyProtection="1"/>
    <xf numFmtId="0" fontId="0" fillId="7" borderId="0" xfId="0" applyFill="1"/>
    <xf numFmtId="0" fontId="0" fillId="4" borderId="0" xfId="0" applyFill="1" applyBorder="1" applyAlignment="1"/>
    <xf numFmtId="170" fontId="22" fillId="0" borderId="1" xfId="0" applyNumberFormat="1" applyFont="1" applyBorder="1" applyAlignment="1">
      <alignment horizontal="center" vertical="center"/>
    </xf>
    <xf numFmtId="0" fontId="22" fillId="0" borderId="0" xfId="0" applyFont="1"/>
    <xf numFmtId="0" fontId="19" fillId="0" borderId="1" xfId="0" applyFont="1" applyBorder="1" applyAlignment="1">
      <alignment horizontal="left" vertical="top"/>
    </xf>
    <xf numFmtId="0" fontId="7" fillId="0" borderId="0" xfId="0" applyFont="1"/>
    <xf numFmtId="170" fontId="7" fillId="0" borderId="1" xfId="0" applyNumberFormat="1" applyFont="1" applyBorder="1" applyAlignment="1">
      <alignment horizontal="center" vertical="center"/>
    </xf>
    <xf numFmtId="0" fontId="36" fillId="0" borderId="0" xfId="8" applyFont="1" applyBorder="1"/>
    <xf numFmtId="0" fontId="18" fillId="0" borderId="0" xfId="8" applyFont="1" applyBorder="1"/>
    <xf numFmtId="0" fontId="18" fillId="0" borderId="0" xfId="8" applyFont="1" applyBorder="1" applyAlignment="1">
      <alignment vertical="center"/>
    </xf>
    <xf numFmtId="0" fontId="7" fillId="0" borderId="0" xfId="8" applyFont="1" applyBorder="1"/>
    <xf numFmtId="0" fontId="3" fillId="4" borderId="0" xfId="0" applyFont="1" applyFill="1" applyBorder="1" applyAlignment="1" applyProtection="1">
      <alignment horizontal="left" vertical="center" wrapText="1"/>
      <protection locked="0"/>
    </xf>
    <xf numFmtId="0" fontId="3" fillId="4" borderId="11" xfId="0" applyFont="1" applyFill="1" applyBorder="1" applyAlignment="1" applyProtection="1">
      <alignment horizontal="left" vertical="center" wrapText="1"/>
      <protection locked="0"/>
    </xf>
    <xf numFmtId="0" fontId="3" fillId="4" borderId="11" xfId="0" applyFont="1" applyFill="1" applyBorder="1" applyProtection="1">
      <protection locked="0"/>
    </xf>
    <xf numFmtId="0" fontId="18" fillId="0" borderId="0" xfId="8" applyFont="1" applyBorder="1" applyAlignment="1">
      <alignment vertical="top"/>
    </xf>
    <xf numFmtId="0" fontId="18" fillId="0" borderId="0" xfId="8" applyFont="1" applyBorder="1" applyAlignment="1"/>
    <xf numFmtId="0" fontId="8" fillId="0" borderId="0" xfId="8" applyFont="1" applyBorder="1"/>
    <xf numFmtId="0" fontId="88" fillId="0" borderId="0" xfId="8" applyFont="1" applyBorder="1" applyAlignment="1">
      <alignment horizontal="center" vertical="top"/>
    </xf>
    <xf numFmtId="0" fontId="18" fillId="0" borderId="6" xfId="8" applyFont="1" applyBorder="1" applyAlignment="1"/>
    <xf numFmtId="0" fontId="0" fillId="4" borderId="0" xfId="0" applyFill="1" applyBorder="1" applyAlignment="1" applyProtection="1">
      <protection locked="0"/>
    </xf>
    <xf numFmtId="0" fontId="55" fillId="9" borderId="38" xfId="0" applyFont="1" applyFill="1" applyBorder="1"/>
    <xf numFmtId="0" fontId="55" fillId="9" borderId="49" xfId="0" applyFont="1" applyFill="1" applyBorder="1"/>
    <xf numFmtId="0" fontId="55" fillId="9" borderId="28" xfId="0" applyFont="1" applyFill="1" applyBorder="1"/>
    <xf numFmtId="0" fontId="55" fillId="9" borderId="50" xfId="0" applyFont="1" applyFill="1" applyBorder="1"/>
    <xf numFmtId="0" fontId="55" fillId="9" borderId="49" xfId="0" applyFont="1" applyFill="1" applyBorder="1" applyAlignment="1" applyProtection="1"/>
    <xf numFmtId="0" fontId="23" fillId="9" borderId="49" xfId="0" applyFont="1" applyFill="1" applyBorder="1" applyAlignment="1" applyProtection="1"/>
    <xf numFmtId="0" fontId="23" fillId="4" borderId="0" xfId="0" applyFont="1" applyFill="1"/>
    <xf numFmtId="0" fontId="23" fillId="4" borderId="24" xfId="0" applyFont="1" applyFill="1" applyBorder="1"/>
    <xf numFmtId="0" fontId="55" fillId="9" borderId="33" xfId="0" applyFont="1" applyFill="1" applyBorder="1"/>
    <xf numFmtId="0" fontId="55" fillId="9" borderId="34" xfId="0" applyFont="1" applyFill="1" applyBorder="1"/>
    <xf numFmtId="0" fontId="55" fillId="9" borderId="24" xfId="0" applyFont="1" applyFill="1" applyBorder="1"/>
    <xf numFmtId="0" fontId="55" fillId="9" borderId="35" xfId="0" applyFont="1" applyFill="1" applyBorder="1"/>
    <xf numFmtId="0" fontId="23" fillId="4" borderId="10" xfId="0" applyFont="1" applyFill="1" applyBorder="1"/>
    <xf numFmtId="0" fontId="55" fillId="9" borderId="15" xfId="0" applyFont="1" applyFill="1" applyBorder="1"/>
    <xf numFmtId="0" fontId="23" fillId="4" borderId="2" xfId="0" applyFont="1" applyFill="1" applyBorder="1"/>
    <xf numFmtId="0" fontId="23" fillId="4" borderId="12" xfId="0" applyFont="1" applyFill="1" applyBorder="1" applyAlignment="1"/>
    <xf numFmtId="0" fontId="23" fillId="4" borderId="25" xfId="0" applyFont="1" applyFill="1" applyBorder="1"/>
    <xf numFmtId="0" fontId="0" fillId="4" borderId="0" xfId="0" applyFill="1" applyBorder="1" applyAlignment="1">
      <alignment wrapText="1"/>
    </xf>
    <xf numFmtId="0" fontId="55" fillId="9" borderId="3" xfId="0" applyFont="1" applyFill="1" applyBorder="1"/>
    <xf numFmtId="0" fontId="55" fillId="9" borderId="6" xfId="0" applyFont="1" applyFill="1" applyBorder="1"/>
    <xf numFmtId="0" fontId="36" fillId="9" borderId="6" xfId="0" applyFont="1" applyFill="1" applyBorder="1"/>
    <xf numFmtId="0" fontId="0" fillId="4" borderId="23" xfId="0" applyFill="1" applyBorder="1" applyProtection="1">
      <protection locked="0"/>
    </xf>
    <xf numFmtId="0" fontId="0" fillId="4" borderId="1" xfId="0" applyFill="1" applyBorder="1" applyProtection="1">
      <protection locked="0"/>
    </xf>
    <xf numFmtId="0" fontId="0" fillId="4" borderId="66" xfId="0" applyFill="1" applyBorder="1" applyProtection="1">
      <protection locked="0"/>
    </xf>
    <xf numFmtId="0" fontId="0" fillId="6" borderId="6" xfId="0" applyFill="1" applyBorder="1"/>
    <xf numFmtId="0" fontId="0" fillId="6" borderId="9" xfId="0" applyFill="1" applyBorder="1"/>
    <xf numFmtId="0" fontId="0" fillId="4" borderId="0" xfId="0" applyFill="1" applyBorder="1" applyAlignment="1">
      <alignment horizontal="center" vertical="center" textRotation="90"/>
    </xf>
    <xf numFmtId="0" fontId="0" fillId="4" borderId="0" xfId="0" applyFill="1" applyBorder="1" applyAlignment="1">
      <alignment horizontal="center" vertical="center"/>
    </xf>
    <xf numFmtId="0" fontId="55" fillId="9" borderId="6" xfId="0" applyFont="1" applyFill="1" applyBorder="1" applyAlignment="1">
      <alignment wrapText="1"/>
    </xf>
    <xf numFmtId="167" fontId="0" fillId="4" borderId="23" xfId="0" applyNumberFormat="1" applyFill="1" applyBorder="1" applyProtection="1">
      <protection locked="0"/>
    </xf>
    <xf numFmtId="167" fontId="0" fillId="4" borderId="1" xfId="0" applyNumberFormat="1" applyFill="1" applyBorder="1" applyProtection="1">
      <protection locked="0"/>
    </xf>
    <xf numFmtId="0" fontId="0" fillId="4" borderId="0" xfId="0" applyFill="1" applyBorder="1" applyAlignment="1" applyProtection="1">
      <alignment horizontal="left" vertical="top" wrapText="1"/>
      <protection locked="0"/>
    </xf>
    <xf numFmtId="0" fontId="0" fillId="4" borderId="11" xfId="0" applyFill="1" applyBorder="1" applyAlignment="1" applyProtection="1">
      <alignment horizontal="left" vertical="top" wrapText="1"/>
      <protection locked="0"/>
    </xf>
    <xf numFmtId="0" fontId="0" fillId="4" borderId="15" xfId="0" applyFill="1" applyBorder="1" applyAlignment="1" applyProtection="1">
      <alignment horizontal="left" vertical="top" wrapText="1"/>
      <protection locked="0"/>
    </xf>
    <xf numFmtId="0" fontId="18" fillId="0" borderId="0" xfId="8" applyFont="1" applyBorder="1" applyAlignment="1">
      <alignment wrapText="1"/>
    </xf>
    <xf numFmtId="0" fontId="36" fillId="0" borderId="0" xfId="8" applyFont="1" applyBorder="1" applyAlignment="1">
      <alignment horizontal="left" vertical="center"/>
    </xf>
    <xf numFmtId="0" fontId="18" fillId="0" borderId="0" xfId="8" applyFont="1" applyBorder="1" applyAlignment="1">
      <alignment horizontal="right"/>
    </xf>
    <xf numFmtId="0" fontId="36" fillId="15" borderId="15" xfId="8" applyFont="1" applyFill="1" applyBorder="1" applyAlignment="1" applyProtection="1">
      <alignment vertical="top"/>
    </xf>
    <xf numFmtId="0" fontId="18" fillId="15" borderId="0" xfId="8" applyFont="1" applyFill="1" applyBorder="1" applyProtection="1"/>
    <xf numFmtId="0" fontId="8" fillId="15" borderId="15" xfId="8" applyFont="1" applyFill="1" applyBorder="1" applyAlignment="1" applyProtection="1">
      <alignment vertical="top"/>
    </xf>
    <xf numFmtId="0" fontId="7" fillId="15" borderId="0" xfId="8" applyFont="1" applyFill="1" applyBorder="1" applyProtection="1"/>
    <xf numFmtId="0" fontId="18" fillId="15" borderId="0" xfId="8" applyFont="1" applyFill="1" applyBorder="1" applyAlignment="1" applyProtection="1">
      <alignment horizontal="center"/>
    </xf>
    <xf numFmtId="0" fontId="18" fillId="15" borderId="12" xfId="8" applyFont="1" applyFill="1" applyBorder="1" applyProtection="1"/>
    <xf numFmtId="0" fontId="7" fillId="15" borderId="12" xfId="8" applyFont="1" applyFill="1" applyBorder="1" applyProtection="1"/>
    <xf numFmtId="0" fontId="36" fillId="0" borderId="32" xfId="0" applyFont="1" applyBorder="1" applyAlignment="1">
      <alignment horizontal="center" vertical="center"/>
    </xf>
    <xf numFmtId="0" fontId="36" fillId="0" borderId="1" xfId="0" applyFont="1" applyBorder="1" applyAlignment="1">
      <alignment vertical="center" wrapText="1"/>
    </xf>
    <xf numFmtId="0" fontId="36" fillId="4" borderId="1" xfId="0" applyFont="1" applyFill="1" applyBorder="1" applyAlignment="1">
      <alignment horizontal="center" vertical="center" wrapText="1"/>
    </xf>
    <xf numFmtId="0" fontId="94" fillId="6" borderId="1" xfId="0" applyFont="1" applyFill="1" applyBorder="1" applyAlignment="1">
      <alignment wrapText="1"/>
    </xf>
    <xf numFmtId="0" fontId="36" fillId="0" borderId="1" xfId="0" applyFont="1" applyFill="1" applyBorder="1" applyAlignment="1">
      <alignment horizontal="center" vertical="center" wrapText="1"/>
    </xf>
    <xf numFmtId="0" fontId="36" fillId="0" borderId="1" xfId="0" applyFont="1" applyBorder="1" applyAlignment="1">
      <alignment horizontal="left" vertical="center" wrapText="1"/>
    </xf>
    <xf numFmtId="0" fontId="36" fillId="7" borderId="1" xfId="0" applyFont="1" applyFill="1" applyBorder="1" applyAlignment="1">
      <alignment horizontal="center" vertical="center" wrapText="1"/>
    </xf>
    <xf numFmtId="0" fontId="18" fillId="3" borderId="1" xfId="0" applyFont="1" applyFill="1" applyBorder="1" applyAlignment="1">
      <alignment wrapText="1"/>
    </xf>
    <xf numFmtId="0" fontId="18" fillId="6" borderId="1" xfId="0" applyFont="1" applyFill="1" applyBorder="1" applyAlignment="1">
      <alignment wrapText="1"/>
    </xf>
    <xf numFmtId="0" fontId="36" fillId="0" borderId="1" xfId="0" applyFont="1" applyFill="1" applyBorder="1" applyAlignment="1">
      <alignment horizontal="center" vertical="center"/>
    </xf>
    <xf numFmtId="0" fontId="36" fillId="0" borderId="0" xfId="0" applyFont="1" applyFill="1" applyBorder="1" applyAlignment="1">
      <alignment vertical="center" wrapText="1"/>
    </xf>
    <xf numFmtId="0" fontId="18" fillId="0" borderId="0" xfId="0" applyFont="1" applyFill="1" applyBorder="1" applyAlignment="1">
      <alignment wrapText="1"/>
    </xf>
    <xf numFmtId="0" fontId="18" fillId="0" borderId="0" xfId="0" applyFont="1" applyFill="1" applyBorder="1" applyAlignment="1">
      <alignment horizontal="center" wrapText="1"/>
    </xf>
    <xf numFmtId="0" fontId="18" fillId="0" borderId="0" xfId="0" applyFont="1" applyBorder="1"/>
    <xf numFmtId="0" fontId="36" fillId="16" borderId="26" xfId="0" applyFont="1" applyFill="1" applyBorder="1" applyAlignment="1">
      <alignment horizontal="center" vertical="center"/>
    </xf>
    <xf numFmtId="0" fontId="36" fillId="16" borderId="27" xfId="0" applyFont="1" applyFill="1" applyBorder="1" applyAlignment="1">
      <alignment vertical="center" wrapText="1"/>
    </xf>
    <xf numFmtId="0" fontId="18" fillId="16" borderId="27" xfId="0" applyFont="1" applyFill="1" applyBorder="1" applyAlignment="1">
      <alignment wrapText="1"/>
    </xf>
    <xf numFmtId="0" fontId="18" fillId="16" borderId="27" xfId="0" applyFont="1" applyFill="1" applyBorder="1" applyAlignment="1">
      <alignment horizontal="center" wrapText="1"/>
    </xf>
    <xf numFmtId="0" fontId="36" fillId="0" borderId="1" xfId="0" applyFont="1" applyFill="1" applyBorder="1" applyAlignment="1">
      <alignment vertical="center" wrapText="1"/>
    </xf>
    <xf numFmtId="0" fontId="36" fillId="7" borderId="1" xfId="0" applyFont="1" applyFill="1" applyBorder="1" applyAlignment="1">
      <alignment horizontal="center" vertical="center"/>
    </xf>
    <xf numFmtId="0" fontId="70" fillId="0" borderId="0" xfId="0" applyFont="1" applyFill="1" applyBorder="1"/>
    <xf numFmtId="0" fontId="36" fillId="6" borderId="1" xfId="0" applyFont="1" applyFill="1" applyBorder="1" applyAlignment="1">
      <alignment horizontal="center" vertical="center"/>
    </xf>
    <xf numFmtId="0" fontId="36" fillId="17" borderId="1" xfId="0" applyFont="1" applyFill="1" applyBorder="1" applyAlignment="1">
      <alignment horizontal="center" vertical="center"/>
    </xf>
    <xf numFmtId="0" fontId="36" fillId="0" borderId="0" xfId="0" applyFont="1" applyBorder="1" applyAlignment="1">
      <alignment horizontal="center"/>
    </xf>
    <xf numFmtId="0" fontId="36" fillId="0" borderId="91" xfId="0" applyFont="1" applyBorder="1" applyAlignment="1">
      <alignment horizontal="center" vertical="center"/>
    </xf>
    <xf numFmtId="0" fontId="36" fillId="16" borderId="15" xfId="0" applyFont="1" applyFill="1" applyBorder="1" applyAlignment="1"/>
    <xf numFmtId="0" fontId="36" fillId="0" borderId="0" xfId="0" applyFont="1" applyAlignment="1">
      <alignment horizontal="center"/>
    </xf>
    <xf numFmtId="0" fontId="18" fillId="4" borderId="4" xfId="0" applyFont="1" applyFill="1" applyBorder="1" applyProtection="1"/>
    <xf numFmtId="0" fontId="18" fillId="4" borderId="0" xfId="0" applyFont="1" applyFill="1" applyBorder="1" applyProtection="1">
      <protection locked="0"/>
    </xf>
    <xf numFmtId="0" fontId="95" fillId="0" borderId="0" xfId="0" applyFont="1"/>
    <xf numFmtId="0" fontId="95" fillId="0" borderId="0" xfId="0" applyFont="1" applyBorder="1"/>
    <xf numFmtId="0" fontId="95" fillId="0" borderId="37" xfId="0" applyFont="1" applyBorder="1"/>
    <xf numFmtId="0" fontId="95" fillId="0" borderId="2" xfId="0" applyFont="1" applyBorder="1"/>
    <xf numFmtId="0" fontId="18" fillId="4" borderId="15" xfId="0" applyFont="1" applyFill="1" applyBorder="1" applyProtection="1">
      <protection locked="0"/>
    </xf>
    <xf numFmtId="0" fontId="18" fillId="4" borderId="0" xfId="0" applyFont="1" applyFill="1" applyBorder="1" applyAlignment="1" applyProtection="1">
      <protection locked="0"/>
    </xf>
    <xf numFmtId="0" fontId="2" fillId="4" borderId="15" xfId="0" applyFont="1" applyFill="1" applyBorder="1" applyProtection="1">
      <protection locked="0"/>
    </xf>
    <xf numFmtId="0" fontId="36" fillId="16" borderId="0" xfId="0" applyFont="1" applyFill="1" applyBorder="1" applyAlignment="1">
      <alignment horizontal="left" vertical="center"/>
    </xf>
    <xf numFmtId="0" fontId="36" fillId="16" borderId="11" xfId="0" applyFont="1" applyFill="1" applyBorder="1" applyAlignment="1">
      <alignment horizontal="left" vertical="center"/>
    </xf>
    <xf numFmtId="0" fontId="96" fillId="4" borderId="0" xfId="0" applyFont="1" applyFill="1" applyBorder="1" applyAlignment="1" applyProtection="1">
      <alignment horizontal="left"/>
      <protection locked="0"/>
    </xf>
    <xf numFmtId="0" fontId="18" fillId="7" borderId="38" xfId="9" quotePrefix="1" applyFont="1" applyFill="1" applyBorder="1" applyAlignment="1">
      <alignment horizontal="left"/>
    </xf>
    <xf numFmtId="0" fontId="7" fillId="7" borderId="26" xfId="9" applyFill="1" applyBorder="1"/>
    <xf numFmtId="0" fontId="18" fillId="7" borderId="27" xfId="9" quotePrefix="1" applyFont="1" applyFill="1" applyBorder="1" applyAlignment="1">
      <alignment horizontal="left"/>
    </xf>
    <xf numFmtId="0" fontId="18" fillId="7" borderId="39" xfId="9" quotePrefix="1" applyFont="1" applyFill="1" applyBorder="1" applyAlignment="1">
      <alignment horizontal="left"/>
    </xf>
    <xf numFmtId="0" fontId="7" fillId="7" borderId="42" xfId="9" applyFill="1" applyBorder="1" applyAlignment="1">
      <alignment horizontal="centerContinuous"/>
    </xf>
    <xf numFmtId="0" fontId="18" fillId="7" borderId="40" xfId="9" quotePrefix="1" applyFont="1" applyFill="1" applyBorder="1" applyAlignment="1">
      <alignment horizontal="left"/>
    </xf>
    <xf numFmtId="0" fontId="18" fillId="7" borderId="15" xfId="9" quotePrefix="1" applyFont="1" applyFill="1" applyBorder="1" applyAlignment="1">
      <alignment horizontal="left"/>
    </xf>
    <xf numFmtId="0" fontId="18" fillId="7" borderId="42" xfId="9" applyFont="1" applyFill="1" applyBorder="1"/>
    <xf numFmtId="0" fontId="18" fillId="0" borderId="40" xfId="9" quotePrefix="1" applyFont="1" applyBorder="1" applyAlignment="1">
      <alignment horizontal="center" vertical="center" wrapText="1"/>
    </xf>
    <xf numFmtId="0" fontId="18" fillId="0" borderId="40" xfId="9" applyFont="1" applyBorder="1" applyAlignment="1">
      <alignment horizontal="center" vertical="center" wrapText="1"/>
    </xf>
    <xf numFmtId="0" fontId="18" fillId="0" borderId="40" xfId="9" applyFont="1" applyBorder="1" applyAlignment="1">
      <alignment horizontal="center" vertical="top"/>
    </xf>
    <xf numFmtId="0" fontId="18" fillId="0" borderId="45" xfId="9" applyFont="1" applyBorder="1" applyAlignment="1">
      <alignment horizontal="center" vertical="top"/>
    </xf>
    <xf numFmtId="0" fontId="87" fillId="2" borderId="55" xfId="9" applyFont="1" applyFill="1" applyBorder="1" applyAlignment="1">
      <alignment horizontal="center" wrapText="1"/>
    </xf>
    <xf numFmtId="0" fontId="87" fillId="2" borderId="28" xfId="9" applyFont="1" applyFill="1" applyBorder="1" applyAlignment="1" applyProtection="1">
      <alignment horizontal="center"/>
      <protection locked="0"/>
    </xf>
    <xf numFmtId="0" fontId="87" fillId="2" borderId="27" xfId="9" applyFont="1" applyFill="1" applyBorder="1" applyAlignment="1" applyProtection="1">
      <alignment horizontal="center"/>
      <protection locked="0"/>
    </xf>
    <xf numFmtId="0" fontId="18" fillId="4" borderId="9" xfId="9" applyFont="1" applyFill="1" applyBorder="1" applyAlignment="1" applyProtection="1">
      <alignment horizontal="center"/>
      <protection locked="0"/>
    </xf>
    <xf numFmtId="0" fontId="87" fillId="2" borderId="23" xfId="9" applyFont="1" applyFill="1" applyBorder="1" applyAlignment="1" applyProtection="1">
      <alignment horizontal="center"/>
      <protection locked="0"/>
    </xf>
    <xf numFmtId="166" fontId="18" fillId="2" borderId="1" xfId="9" applyNumberFormat="1" applyFont="1" applyFill="1" applyBorder="1" applyAlignment="1" applyProtection="1">
      <alignment horizontal="center"/>
      <protection locked="0"/>
    </xf>
    <xf numFmtId="0" fontId="97" fillId="2" borderId="23" xfId="9" applyFont="1" applyFill="1" applyBorder="1" applyAlignment="1" applyProtection="1">
      <alignment horizontal="center"/>
      <protection locked="0"/>
    </xf>
    <xf numFmtId="0" fontId="98" fillId="2" borderId="64" xfId="9" applyFont="1" applyFill="1" applyBorder="1" applyAlignment="1" applyProtection="1">
      <alignment horizontal="center"/>
      <protection locked="0"/>
    </xf>
    <xf numFmtId="0" fontId="18" fillId="4" borderId="32" xfId="9" applyFont="1" applyFill="1" applyBorder="1" applyAlignment="1" applyProtection="1">
      <alignment horizontal="center"/>
      <protection locked="0"/>
    </xf>
    <xf numFmtId="0" fontId="18" fillId="4" borderId="24" xfId="9" applyFont="1" applyFill="1" applyBorder="1" applyAlignment="1" applyProtection="1">
      <alignment horizontal="center"/>
      <protection locked="0"/>
    </xf>
    <xf numFmtId="0" fontId="18" fillId="4" borderId="1" xfId="9" applyFont="1" applyFill="1" applyBorder="1" applyAlignment="1" applyProtection="1">
      <alignment horizontal="center"/>
      <protection locked="0"/>
    </xf>
    <xf numFmtId="0" fontId="18" fillId="4" borderId="23" xfId="9" applyFont="1" applyFill="1" applyBorder="1" applyAlignment="1" applyProtection="1">
      <alignment horizontal="center"/>
      <protection locked="0"/>
    </xf>
    <xf numFmtId="166" fontId="18" fillId="0" borderId="1" xfId="9" applyNumberFormat="1" applyFont="1" applyBorder="1" applyAlignment="1" applyProtection="1">
      <alignment horizontal="center"/>
      <protection locked="0"/>
    </xf>
    <xf numFmtId="0" fontId="97" fillId="0" borderId="23" xfId="9" applyFont="1" applyBorder="1" applyAlignment="1" applyProtection="1">
      <alignment horizontal="center"/>
      <protection locked="0"/>
    </xf>
    <xf numFmtId="0" fontId="98" fillId="0" borderId="64" xfId="9" applyFont="1" applyBorder="1" applyAlignment="1" applyProtection="1">
      <alignment horizontal="center"/>
      <protection locked="0"/>
    </xf>
    <xf numFmtId="0" fontId="18" fillId="4" borderId="42" xfId="9" applyFont="1" applyFill="1" applyBorder="1" applyAlignment="1" applyProtection="1">
      <alignment horizontal="center"/>
      <protection locked="0"/>
    </xf>
    <xf numFmtId="0" fontId="18" fillId="4" borderId="43" xfId="9" applyFont="1" applyFill="1" applyBorder="1" applyAlignment="1" applyProtection="1">
      <alignment horizontal="center"/>
      <protection locked="0"/>
    </xf>
    <xf numFmtId="0" fontId="18" fillId="4" borderId="40" xfId="9" applyFont="1" applyFill="1" applyBorder="1" applyAlignment="1" applyProtection="1">
      <alignment horizontal="center"/>
      <protection locked="0"/>
    </xf>
    <xf numFmtId="0" fontId="22" fillId="4" borderId="0" xfId="9" applyFont="1" applyFill="1"/>
    <xf numFmtId="0" fontId="7" fillId="0" borderId="0" xfId="5"/>
    <xf numFmtId="0" fontId="7" fillId="4" borderId="0" xfId="9" applyFill="1"/>
    <xf numFmtId="0" fontId="12" fillId="4" borderId="93" xfId="9" applyFont="1" applyFill="1" applyBorder="1" applyAlignment="1" applyProtection="1">
      <alignment horizontal="left"/>
      <protection locked="0"/>
    </xf>
    <xf numFmtId="0" fontId="12" fillId="0" borderId="93" xfId="1" applyFont="1" applyBorder="1" applyAlignment="1" applyProtection="1"/>
    <xf numFmtId="0" fontId="7" fillId="0" borderId="0" xfId="9"/>
    <xf numFmtId="0" fontId="7" fillId="0" borderId="0" xfId="9" applyProtection="1">
      <protection locked="0"/>
    </xf>
    <xf numFmtId="0" fontId="8" fillId="0" borderId="0" xfId="9" applyFont="1" applyAlignment="1" applyProtection="1">
      <alignment horizontal="center"/>
      <protection locked="0"/>
    </xf>
    <xf numFmtId="0" fontId="102" fillId="0" borderId="0" xfId="9" applyFont="1" applyAlignment="1">
      <alignment horizontal="center" vertical="center"/>
    </xf>
    <xf numFmtId="0" fontId="8" fillId="0" borderId="0" xfId="9" applyFont="1" applyAlignment="1" applyProtection="1">
      <alignment vertical="center"/>
      <protection locked="0"/>
    </xf>
    <xf numFmtId="0" fontId="7" fillId="0" borderId="0" xfId="9" applyAlignment="1" applyProtection="1">
      <alignment vertical="center"/>
      <protection locked="0"/>
    </xf>
    <xf numFmtId="0" fontId="7" fillId="4" borderId="0" xfId="5" applyFill="1"/>
    <xf numFmtId="0" fontId="18" fillId="4" borderId="38" xfId="5" quotePrefix="1" applyFont="1" applyFill="1" applyBorder="1" applyAlignment="1">
      <alignment horizontal="left"/>
    </xf>
    <xf numFmtId="0" fontId="7" fillId="4" borderId="26" xfId="5" applyFill="1" applyBorder="1"/>
    <xf numFmtId="0" fontId="18" fillId="4" borderId="0" xfId="5" applyFont="1" applyFill="1"/>
    <xf numFmtId="0" fontId="7" fillId="4" borderId="0" xfId="5" applyFill="1" applyAlignment="1">
      <alignment horizontal="center"/>
    </xf>
    <xf numFmtId="0" fontId="18" fillId="4" borderId="39" xfId="5" quotePrefix="1" applyFont="1" applyFill="1" applyBorder="1" applyAlignment="1">
      <alignment horizontal="left"/>
    </xf>
    <xf numFmtId="0" fontId="7" fillId="4" borderId="42" xfId="5" applyFill="1" applyBorder="1" applyAlignment="1">
      <alignment horizontal="center"/>
    </xf>
    <xf numFmtId="0" fontId="18" fillId="7" borderId="15" xfId="5" quotePrefix="1" applyFont="1" applyFill="1" applyBorder="1" applyAlignment="1">
      <alignment horizontal="left"/>
    </xf>
    <xf numFmtId="0" fontId="7" fillId="4" borderId="0" xfId="5" applyFill="1" applyAlignment="1">
      <alignment horizontal="centerContinuous"/>
    </xf>
    <xf numFmtId="0" fontId="14" fillId="4" borderId="0" xfId="5" applyFont="1" applyFill="1" applyAlignment="1">
      <alignment horizontal="center"/>
    </xf>
    <xf numFmtId="0" fontId="18" fillId="4" borderId="0" xfId="5" quotePrefix="1" applyFont="1" applyFill="1" applyAlignment="1">
      <alignment horizontal="left"/>
    </xf>
    <xf numFmtId="0" fontId="14" fillId="4" borderId="0" xfId="5" applyFont="1" applyFill="1" applyAlignment="1">
      <alignment horizontal="left"/>
    </xf>
    <xf numFmtId="0" fontId="14" fillId="7" borderId="11" xfId="5" applyFont="1" applyFill="1" applyBorder="1" applyAlignment="1">
      <alignment horizontal="left"/>
    </xf>
    <xf numFmtId="0" fontId="18" fillId="4" borderId="42" xfId="5" applyFont="1" applyFill="1" applyBorder="1"/>
    <xf numFmtId="0" fontId="7" fillId="7" borderId="0" xfId="5" applyFill="1"/>
    <xf numFmtId="0" fontId="18" fillId="0" borderId="40" xfId="5" applyFont="1" applyBorder="1" applyAlignment="1">
      <alignment horizontal="center" vertical="center" wrapText="1"/>
    </xf>
    <xf numFmtId="0" fontId="7" fillId="4" borderId="0" xfId="5" applyFill="1" applyAlignment="1">
      <alignment wrapText="1"/>
    </xf>
    <xf numFmtId="0" fontId="18" fillId="4" borderId="55" xfId="5" applyFont="1" applyFill="1" applyBorder="1" applyAlignment="1">
      <alignment wrapText="1"/>
    </xf>
    <xf numFmtId="0" fontId="18" fillId="4" borderId="23" xfId="5" applyFont="1" applyFill="1" applyBorder="1" applyProtection="1">
      <protection locked="0"/>
    </xf>
    <xf numFmtId="0" fontId="18" fillId="4" borderId="64" xfId="5" applyFont="1" applyFill="1" applyBorder="1" applyProtection="1">
      <protection locked="0"/>
    </xf>
    <xf numFmtId="0" fontId="22" fillId="4" borderId="0" xfId="5" applyFont="1" applyFill="1"/>
    <xf numFmtId="0" fontId="18" fillId="4" borderId="32" xfId="5" applyFont="1" applyFill="1" applyBorder="1" applyProtection="1">
      <protection locked="0"/>
    </xf>
    <xf numFmtId="0" fontId="18" fillId="4" borderId="1" xfId="5" applyFont="1" applyFill="1" applyBorder="1" applyProtection="1">
      <protection locked="0"/>
    </xf>
    <xf numFmtId="0" fontId="18" fillId="4" borderId="18" xfId="5" applyFont="1" applyFill="1" applyBorder="1" applyProtection="1">
      <protection locked="0"/>
    </xf>
    <xf numFmtId="0" fontId="18" fillId="4" borderId="42" xfId="5" applyFont="1" applyFill="1" applyBorder="1" applyProtection="1">
      <protection locked="0"/>
    </xf>
    <xf numFmtId="0" fontId="18" fillId="4" borderId="40" xfId="5" applyFont="1" applyFill="1" applyBorder="1" applyProtection="1">
      <protection locked="0"/>
    </xf>
    <xf numFmtId="0" fontId="18" fillId="4" borderId="41" xfId="5" applyFont="1" applyFill="1" applyBorder="1" applyProtection="1">
      <protection locked="0"/>
    </xf>
    <xf numFmtId="0" fontId="22" fillId="4" borderId="0" xfId="5" applyFont="1" applyFill="1" applyAlignment="1" applyProtection="1">
      <alignment horizontal="left"/>
      <protection locked="0"/>
    </xf>
    <xf numFmtId="0" fontId="29" fillId="4" borderId="7" xfId="5" applyFont="1" applyFill="1" applyBorder="1" applyAlignment="1">
      <alignment horizontal="left"/>
    </xf>
    <xf numFmtId="0" fontId="29" fillId="4" borderId="8" xfId="5" applyFont="1" applyFill="1" applyBorder="1" applyAlignment="1">
      <alignment horizontal="left"/>
    </xf>
    <xf numFmtId="0" fontId="7" fillId="4" borderId="6" xfId="5" applyFill="1" applyBorder="1" applyAlignment="1" applyProtection="1">
      <alignment horizontal="left"/>
      <protection locked="0"/>
    </xf>
    <xf numFmtId="0" fontId="7" fillId="4" borderId="9" xfId="5" applyFill="1" applyBorder="1" applyAlignment="1" applyProtection="1">
      <alignment horizontal="left"/>
      <protection locked="0"/>
    </xf>
    <xf numFmtId="0" fontId="15" fillId="4" borderId="0" xfId="5" applyFont="1" applyFill="1"/>
    <xf numFmtId="15" fontId="16" fillId="4" borderId="0" xfId="5" applyNumberFormat="1" applyFont="1" applyFill="1"/>
    <xf numFmtId="15" fontId="15" fillId="4" borderId="0" xfId="5" applyNumberFormat="1" applyFont="1" applyFill="1" applyAlignment="1">
      <alignment horizontal="center"/>
    </xf>
    <xf numFmtId="15" fontId="15" fillId="4" borderId="0" xfId="5" applyNumberFormat="1" applyFont="1" applyFill="1"/>
    <xf numFmtId="0" fontId="15" fillId="4" borderId="0" xfId="5" applyFont="1" applyFill="1" applyAlignment="1">
      <alignment horizontal="right"/>
    </xf>
    <xf numFmtId="0" fontId="7" fillId="4" borderId="0" xfId="5" applyFill="1" applyAlignment="1">
      <alignment horizontal="right"/>
    </xf>
    <xf numFmtId="0" fontId="18" fillId="0" borderId="0" xfId="0" applyFont="1" applyBorder="1" applyAlignment="1"/>
    <xf numFmtId="0" fontId="18" fillId="0" borderId="30" xfId="0" applyFont="1" applyBorder="1" applyAlignment="1"/>
    <xf numFmtId="0" fontId="18" fillId="6" borderId="66" xfId="0" applyFont="1" applyFill="1" applyBorder="1" applyAlignment="1">
      <alignment horizontal="center" vertical="center" wrapText="1"/>
    </xf>
    <xf numFmtId="0" fontId="18" fillId="6" borderId="24" xfId="0" applyFont="1" applyFill="1" applyBorder="1" applyAlignment="1">
      <alignment horizontal="center" vertical="center"/>
    </xf>
    <xf numFmtId="0" fontId="18" fillId="0" borderId="18" xfId="0" applyFont="1" applyBorder="1" applyAlignment="1">
      <alignment horizontal="left" vertical="center" wrapText="1"/>
    </xf>
    <xf numFmtId="0" fontId="12" fillId="4" borderId="6" xfId="0" applyFont="1" applyFill="1" applyBorder="1" applyAlignment="1">
      <alignment horizontal="center"/>
    </xf>
    <xf numFmtId="0" fontId="0" fillId="4" borderId="63" xfId="0" applyFill="1" applyBorder="1"/>
    <xf numFmtId="0" fontId="0" fillId="4" borderId="6" xfId="0" applyFill="1" applyBorder="1"/>
    <xf numFmtId="0" fontId="0" fillId="4" borderId="61" xfId="0" applyFill="1" applyBorder="1"/>
    <xf numFmtId="0" fontId="0" fillId="4" borderId="30" xfId="0" applyFill="1" applyBorder="1"/>
    <xf numFmtId="0" fontId="0" fillId="4" borderId="7" xfId="0" applyFill="1" applyBorder="1"/>
    <xf numFmtId="0" fontId="0" fillId="4" borderId="31" xfId="0" applyFill="1" applyBorder="1"/>
    <xf numFmtId="0" fontId="8" fillId="4" borderId="0" xfId="0" applyFont="1" applyFill="1"/>
    <xf numFmtId="0" fontId="7" fillId="4" borderId="30" xfId="0" applyFont="1" applyFill="1" applyBorder="1"/>
    <xf numFmtId="0" fontId="0" fillId="4" borderId="8" xfId="0" applyFill="1" applyBorder="1"/>
    <xf numFmtId="0" fontId="0" fillId="4" borderId="2" xfId="0" applyFill="1" applyBorder="1"/>
    <xf numFmtId="0" fontId="0" fillId="4" borderId="10" xfId="0" applyFill="1" applyBorder="1"/>
    <xf numFmtId="0" fontId="0" fillId="4" borderId="17" xfId="0" applyFill="1" applyBorder="1"/>
    <xf numFmtId="0" fontId="22" fillId="4" borderId="0" xfId="0" applyFont="1" applyFill="1" applyAlignment="1">
      <alignment horizontal="center"/>
    </xf>
    <xf numFmtId="0" fontId="0" fillId="4" borderId="9" xfId="0" applyFill="1" applyBorder="1"/>
    <xf numFmtId="0" fontId="0" fillId="4" borderId="3" xfId="0" applyFill="1" applyBorder="1"/>
    <xf numFmtId="0" fontId="0" fillId="4" borderId="8" xfId="0" applyFill="1" applyBorder="1" applyProtection="1">
      <protection locked="0"/>
    </xf>
    <xf numFmtId="0" fontId="0" fillId="4" borderId="0" xfId="0" applyFill="1" applyProtection="1">
      <protection locked="0"/>
    </xf>
    <xf numFmtId="0" fontId="0" fillId="4" borderId="2" xfId="0" applyFill="1" applyBorder="1" applyProtection="1">
      <protection locked="0"/>
    </xf>
    <xf numFmtId="0" fontId="0" fillId="4" borderId="7" xfId="0" applyFill="1" applyBorder="1" applyProtection="1">
      <protection locked="0"/>
    </xf>
    <xf numFmtId="0" fontId="0" fillId="4" borderId="10" xfId="0" applyFill="1" applyBorder="1" applyProtection="1">
      <protection locked="0"/>
    </xf>
    <xf numFmtId="0" fontId="0" fillId="4" borderId="17" xfId="0" applyFill="1" applyBorder="1" applyProtection="1">
      <protection locked="0"/>
    </xf>
    <xf numFmtId="0" fontId="0" fillId="4" borderId="0" xfId="0" applyFill="1" applyAlignment="1">
      <alignment wrapText="1"/>
    </xf>
    <xf numFmtId="0" fontId="54" fillId="4" borderId="10" xfId="0" applyFont="1" applyFill="1" applyBorder="1" applyProtection="1">
      <protection locked="0"/>
    </xf>
    <xf numFmtId="0" fontId="54" fillId="4" borderId="0" xfId="0" applyFont="1" applyFill="1" applyProtection="1">
      <protection locked="0"/>
    </xf>
    <xf numFmtId="0" fontId="54" fillId="4" borderId="17" xfId="0" applyFont="1" applyFill="1" applyBorder="1" applyProtection="1">
      <protection locked="0"/>
    </xf>
    <xf numFmtId="0" fontId="0" fillId="4" borderId="56" xfId="0" applyFill="1" applyBorder="1" applyProtection="1">
      <protection locked="0"/>
    </xf>
    <xf numFmtId="0" fontId="0" fillId="4" borderId="12" xfId="0" applyFill="1" applyBorder="1" applyProtection="1">
      <protection locked="0"/>
    </xf>
    <xf numFmtId="0" fontId="0" fillId="4" borderId="25" xfId="0" applyFill="1" applyBorder="1" applyProtection="1">
      <protection locked="0"/>
    </xf>
    <xf numFmtId="0" fontId="108" fillId="4" borderId="0" xfId="0" applyFont="1" applyFill="1"/>
    <xf numFmtId="0" fontId="36" fillId="4" borderId="16" xfId="0" applyFont="1" applyFill="1" applyBorder="1" applyAlignment="1" applyProtection="1"/>
    <xf numFmtId="0" fontId="18" fillId="4" borderId="12" xfId="0" applyFont="1" applyFill="1" applyBorder="1" applyProtection="1">
      <protection locked="0"/>
    </xf>
    <xf numFmtId="0" fontId="41" fillId="4" borderId="15" xfId="0" quotePrefix="1" applyFont="1" applyFill="1" applyBorder="1" applyAlignment="1" applyProtection="1">
      <alignment horizontal="left" wrapText="1"/>
      <protection locked="0"/>
    </xf>
    <xf numFmtId="0" fontId="41" fillId="4" borderId="0" xfId="0" applyFont="1" applyFill="1" applyBorder="1" applyAlignment="1" applyProtection="1">
      <alignment wrapText="1"/>
      <protection locked="0"/>
    </xf>
    <xf numFmtId="0" fontId="41" fillId="4" borderId="11" xfId="0" applyFont="1" applyFill="1" applyBorder="1" applyAlignment="1" applyProtection="1">
      <alignment wrapText="1"/>
      <protection locked="0"/>
    </xf>
    <xf numFmtId="0" fontId="41" fillId="4" borderId="15" xfId="0" applyFont="1" applyFill="1" applyBorder="1" applyAlignment="1" applyProtection="1">
      <alignment horizontal="left" vertical="top" wrapText="1"/>
      <protection locked="0"/>
    </xf>
    <xf numFmtId="0" fontId="41" fillId="4" borderId="0" xfId="0" applyFont="1" applyFill="1" applyBorder="1" applyAlignment="1" applyProtection="1">
      <alignment horizontal="left" vertical="top" wrapText="1"/>
      <protection locked="0"/>
    </xf>
    <xf numFmtId="0" fontId="41" fillId="4" borderId="11" xfId="0" applyFont="1" applyFill="1" applyBorder="1" applyAlignment="1" applyProtection="1">
      <alignment horizontal="left" vertical="top" wrapText="1"/>
      <protection locked="0"/>
    </xf>
    <xf numFmtId="0" fontId="19" fillId="4" borderId="15" xfId="0" applyFont="1" applyFill="1" applyBorder="1" applyAlignment="1" applyProtection="1">
      <alignment horizontal="center" vertical="top" wrapText="1"/>
      <protection locked="0"/>
    </xf>
    <xf numFmtId="0" fontId="19" fillId="4" borderId="0" xfId="0" applyFont="1" applyFill="1" applyBorder="1" applyAlignment="1" applyProtection="1">
      <alignment horizontal="center" vertical="top" wrapText="1"/>
      <protection locked="0"/>
    </xf>
    <xf numFmtId="0" fontId="85" fillId="0" borderId="15" xfId="0" applyFont="1" applyFill="1" applyBorder="1" applyAlignment="1">
      <alignment vertical="center" wrapText="1"/>
    </xf>
    <xf numFmtId="0" fontId="18" fillId="0" borderId="0" xfId="0" applyFont="1" applyFill="1" applyBorder="1" applyAlignment="1">
      <alignment vertical="center" wrapText="1"/>
    </xf>
    <xf numFmtId="0" fontId="95" fillId="0" borderId="0" xfId="0" applyFont="1" applyFill="1" applyBorder="1" applyAlignment="1"/>
    <xf numFmtId="0" fontId="36" fillId="16" borderId="19" xfId="0" applyFont="1" applyFill="1" applyBorder="1" applyAlignment="1">
      <alignment horizontal="left" vertical="center"/>
    </xf>
    <xf numFmtId="0" fontId="36" fillId="16" borderId="21" xfId="0" applyFont="1" applyFill="1" applyBorder="1" applyAlignment="1">
      <alignment horizontal="left" vertical="center"/>
    </xf>
    <xf numFmtId="0" fontId="95" fillId="16" borderId="21" xfId="0" applyFont="1" applyFill="1" applyBorder="1"/>
    <xf numFmtId="0" fontId="36" fillId="16" borderId="21" xfId="0" applyFont="1" applyFill="1" applyBorder="1" applyAlignment="1">
      <alignment vertical="center" wrapText="1"/>
    </xf>
    <xf numFmtId="0" fontId="36" fillId="16" borderId="20" xfId="0" applyFont="1" applyFill="1" applyBorder="1" applyAlignment="1">
      <alignment vertical="center" wrapText="1"/>
    </xf>
    <xf numFmtId="0" fontId="18" fillId="4" borderId="13" xfId="0" applyFont="1" applyFill="1" applyBorder="1" applyProtection="1">
      <protection locked="0"/>
    </xf>
    <xf numFmtId="0" fontId="18" fillId="4" borderId="0" xfId="0" applyFont="1" applyFill="1" applyBorder="1" applyProtection="1"/>
    <xf numFmtId="0" fontId="18" fillId="0" borderId="18" xfId="0" applyFont="1" applyFill="1" applyBorder="1" applyAlignment="1">
      <alignment horizontal="left" vertical="center" wrapText="1"/>
    </xf>
    <xf numFmtId="0" fontId="36" fillId="0" borderId="15" xfId="0" applyFont="1" applyBorder="1" applyAlignment="1">
      <alignment horizontal="center" vertical="center"/>
    </xf>
    <xf numFmtId="0" fontId="18" fillId="4" borderId="11" xfId="0" applyFont="1" applyFill="1" applyBorder="1" applyAlignment="1">
      <alignment horizontal="center" wrapText="1"/>
    </xf>
    <xf numFmtId="0" fontId="18" fillId="16" borderId="57" xfId="0" applyFont="1" applyFill="1" applyBorder="1" applyAlignment="1">
      <alignment wrapText="1"/>
    </xf>
    <xf numFmtId="0" fontId="18" fillId="0" borderId="59" xfId="0" applyFont="1" applyFill="1" applyBorder="1" applyAlignment="1">
      <alignment horizontal="left" vertical="center" wrapText="1"/>
    </xf>
    <xf numFmtId="0" fontId="18" fillId="7" borderId="59" xfId="0" applyFont="1" applyFill="1" applyBorder="1" applyAlignment="1">
      <alignment horizontal="left" vertical="center"/>
    </xf>
    <xf numFmtId="0" fontId="95" fillId="0" borderId="5" xfId="0" applyFont="1" applyFill="1" applyBorder="1" applyAlignment="1"/>
    <xf numFmtId="0" fontId="36" fillId="0" borderId="15" xfId="0" applyFont="1" applyBorder="1" applyAlignment="1">
      <alignment horizontal="center"/>
    </xf>
    <xf numFmtId="0" fontId="95" fillId="0" borderId="11" xfId="0" applyFont="1" applyBorder="1"/>
    <xf numFmtId="0" fontId="105" fillId="0" borderId="47" xfId="0" applyFont="1" applyBorder="1" applyAlignment="1">
      <alignment horizontal="center" textRotation="90" wrapText="1"/>
    </xf>
    <xf numFmtId="0" fontId="105" fillId="0" borderId="48" xfId="0" applyFont="1" applyBorder="1" applyAlignment="1">
      <alignment horizontal="center"/>
    </xf>
    <xf numFmtId="0" fontId="105" fillId="0" borderId="48" xfId="0" applyFont="1" applyBorder="1" applyAlignment="1" applyProtection="1">
      <alignment horizontal="center" textRotation="90"/>
      <protection locked="0"/>
    </xf>
    <xf numFmtId="0" fontId="105" fillId="0" borderId="51" xfId="0" applyFont="1" applyBorder="1" applyAlignment="1">
      <alignment horizontal="center" wrapText="1"/>
    </xf>
    <xf numFmtId="0" fontId="18" fillId="4" borderId="38" xfId="0" quotePrefix="1" applyFont="1" applyFill="1" applyBorder="1" applyAlignment="1">
      <alignment horizontal="left"/>
    </xf>
    <xf numFmtId="0" fontId="0" fillId="4" borderId="26" xfId="0" applyFill="1" applyBorder="1"/>
    <xf numFmtId="0" fontId="18" fillId="4" borderId="27" xfId="0" quotePrefix="1" applyFont="1" applyFill="1" applyBorder="1" applyAlignment="1">
      <alignment horizontal="left"/>
    </xf>
    <xf numFmtId="0" fontId="18" fillId="4" borderId="0" xfId="0" applyFont="1" applyFill="1"/>
    <xf numFmtId="0" fontId="0" fillId="4" borderId="0" xfId="0" applyFill="1" applyAlignment="1">
      <alignment horizontal="centerContinuous"/>
    </xf>
    <xf numFmtId="0" fontId="18" fillId="4" borderId="39" xfId="0" quotePrefix="1" applyFont="1" applyFill="1" applyBorder="1" applyAlignment="1">
      <alignment horizontal="left"/>
    </xf>
    <xf numFmtId="0" fontId="0" fillId="4" borderId="42" xfId="0" applyFill="1" applyBorder="1" applyAlignment="1">
      <alignment horizontal="centerContinuous"/>
    </xf>
    <xf numFmtId="0" fontId="18" fillId="4" borderId="40" xfId="0" quotePrefix="1" applyFont="1" applyFill="1" applyBorder="1" applyAlignment="1">
      <alignment horizontal="left"/>
    </xf>
    <xf numFmtId="0" fontId="18" fillId="7" borderId="15" xfId="0" quotePrefix="1" applyFont="1" applyFill="1" applyBorder="1" applyAlignment="1">
      <alignment horizontal="left"/>
    </xf>
    <xf numFmtId="0" fontId="14" fillId="4" borderId="0" xfId="0" applyFont="1" applyFill="1" applyAlignment="1">
      <alignment horizontal="center"/>
    </xf>
    <xf numFmtId="0" fontId="18" fillId="4" borderId="0" xfId="0" quotePrefix="1" applyFont="1" applyFill="1" applyAlignment="1">
      <alignment horizontal="left"/>
    </xf>
    <xf numFmtId="0" fontId="14" fillId="4" borderId="0" xfId="0" applyFont="1" applyFill="1" applyAlignment="1">
      <alignment horizontal="left"/>
    </xf>
    <xf numFmtId="0" fontId="14" fillId="7" borderId="11" xfId="0" applyFont="1" applyFill="1" applyBorder="1" applyAlignment="1">
      <alignment horizontal="left"/>
    </xf>
    <xf numFmtId="0" fontId="18" fillId="4" borderId="42" xfId="0" applyFont="1" applyFill="1" applyBorder="1"/>
    <xf numFmtId="0" fontId="18" fillId="4" borderId="15" xfId="0" applyFont="1" applyFill="1" applyBorder="1"/>
    <xf numFmtId="0" fontId="18" fillId="4" borderId="0" xfId="0" quotePrefix="1" applyFont="1" applyFill="1" applyAlignment="1">
      <alignment horizontal="center"/>
    </xf>
    <xf numFmtId="0" fontId="18" fillId="4" borderId="0" xfId="0" applyFont="1" applyFill="1" applyAlignment="1">
      <alignment horizontal="left" vertical="top"/>
    </xf>
    <xf numFmtId="0" fontId="18" fillId="4" borderId="11" xfId="0" quotePrefix="1" applyFont="1" applyFill="1" applyBorder="1" applyAlignment="1">
      <alignment horizontal="center"/>
    </xf>
    <xf numFmtId="0" fontId="22" fillId="4" borderId="0" xfId="0" applyFont="1" applyFill="1"/>
    <xf numFmtId="0" fontId="18" fillId="0" borderId="66" xfId="0" applyFont="1" applyBorder="1" applyAlignment="1">
      <alignment horizontal="center" vertical="center" wrapText="1"/>
    </xf>
    <xf numFmtId="0" fontId="18" fillId="0" borderId="66" xfId="0" applyFont="1" applyBorder="1" applyAlignment="1">
      <alignment horizontal="center" vertical="top"/>
    </xf>
    <xf numFmtId="0" fontId="18" fillId="0" borderId="8" xfId="0" applyFont="1" applyBorder="1" applyAlignment="1">
      <alignment horizontal="center" vertical="top"/>
    </xf>
    <xf numFmtId="0" fontId="22" fillId="4" borderId="0" xfId="0" applyFont="1" applyFill="1" applyAlignment="1">
      <alignment vertical="center"/>
    </xf>
    <xf numFmtId="0" fontId="54" fillId="4" borderId="1" xfId="0" applyFont="1" applyFill="1" applyBorder="1" applyAlignment="1" applyProtection="1">
      <alignment horizontal="center" wrapText="1"/>
      <protection locked="0"/>
    </xf>
    <xf numFmtId="2" fontId="18" fillId="4" borderId="1" xfId="0" applyNumberFormat="1" applyFont="1" applyFill="1" applyBorder="1" applyAlignment="1" applyProtection="1">
      <alignment horizontal="center"/>
      <protection locked="0"/>
    </xf>
    <xf numFmtId="164" fontId="18" fillId="4" borderId="1" xfId="0" applyNumberFormat="1" applyFont="1" applyFill="1" applyBorder="1" applyAlignment="1" applyProtection="1">
      <alignment horizontal="center"/>
      <protection locked="0"/>
    </xf>
    <xf numFmtId="0" fontId="18" fillId="4" borderId="1" xfId="0" applyFont="1" applyFill="1" applyBorder="1" applyAlignment="1" applyProtection="1">
      <alignment horizontal="center"/>
      <protection locked="0"/>
    </xf>
    <xf numFmtId="0" fontId="18" fillId="4" borderId="18" xfId="0" applyFont="1" applyFill="1" applyBorder="1" applyAlignment="1" applyProtection="1">
      <alignment horizontal="center"/>
      <protection locked="0"/>
    </xf>
    <xf numFmtId="2" fontId="18" fillId="4" borderId="1" xfId="0" applyNumberFormat="1" applyFont="1" applyFill="1" applyBorder="1" applyAlignment="1" applyProtection="1">
      <alignment horizontal="center" wrapText="1"/>
      <protection locked="0"/>
    </xf>
    <xf numFmtId="0" fontId="113" fillId="7" borderId="14" xfId="0" applyFont="1" applyFill="1" applyBorder="1" applyAlignment="1" applyProtection="1">
      <alignment horizontal="center" wrapText="1"/>
      <protection locked="0"/>
    </xf>
    <xf numFmtId="0" fontId="113" fillId="7" borderId="4" xfId="0" applyFont="1" applyFill="1" applyBorder="1" applyAlignment="1" applyProtection="1">
      <alignment horizontal="center" wrapText="1"/>
      <protection locked="0"/>
    </xf>
    <xf numFmtId="0" fontId="113" fillId="7" borderId="5" xfId="0" applyFont="1" applyFill="1" applyBorder="1" applyAlignment="1" applyProtection="1">
      <alignment horizontal="center" wrapText="1"/>
      <protection locked="0"/>
    </xf>
    <xf numFmtId="0" fontId="22" fillId="4" borderId="0" xfId="0" applyFont="1" applyFill="1" applyAlignment="1" applyProtection="1">
      <alignment horizontal="left"/>
      <protection locked="0"/>
    </xf>
    <xf numFmtId="0" fontId="0" fillId="4" borderId="0" xfId="0" applyFill="1" applyAlignment="1">
      <alignment horizontal="right"/>
    </xf>
    <xf numFmtId="0" fontId="18" fillId="4" borderId="14" xfId="9" applyFont="1" applyFill="1" applyBorder="1"/>
    <xf numFmtId="0" fontId="18" fillId="4" borderId="95" xfId="9" applyFont="1" applyFill="1" applyBorder="1"/>
    <xf numFmtId="0" fontId="7" fillId="4" borderId="4" xfId="9" applyFill="1" applyBorder="1"/>
    <xf numFmtId="0" fontId="7" fillId="4" borderId="4" xfId="9" applyFill="1" applyBorder="1" applyProtection="1">
      <protection locked="0"/>
    </xf>
    <xf numFmtId="0" fontId="7" fillId="4" borderId="5" xfId="9" applyFill="1" applyBorder="1"/>
    <xf numFmtId="0" fontId="18" fillId="4" borderId="15" xfId="9" applyFont="1" applyFill="1" applyBorder="1"/>
    <xf numFmtId="0" fontId="18" fillId="4" borderId="10" xfId="9" applyFont="1" applyFill="1" applyBorder="1"/>
    <xf numFmtId="0" fontId="7" fillId="4" borderId="0" xfId="9" applyFill="1" applyProtection="1">
      <protection locked="0"/>
    </xf>
    <xf numFmtId="0" fontId="14" fillId="4" borderId="0" xfId="9" applyFont="1" applyFill="1"/>
    <xf numFmtId="0" fontId="7" fillId="4" borderId="11" xfId="9" applyFill="1" applyBorder="1"/>
    <xf numFmtId="0" fontId="7" fillId="4" borderId="90" xfId="9" applyFill="1" applyBorder="1"/>
    <xf numFmtId="0" fontId="18" fillId="4" borderId="63" xfId="9" applyFont="1" applyFill="1" applyBorder="1"/>
    <xf numFmtId="0" fontId="18" fillId="4" borderId="3" xfId="9" applyFont="1" applyFill="1" applyBorder="1"/>
    <xf numFmtId="0" fontId="7" fillId="4" borderId="6" xfId="9" applyFill="1" applyBorder="1"/>
    <xf numFmtId="0" fontId="7" fillId="4" borderId="6" xfId="9" applyFill="1" applyBorder="1" applyProtection="1">
      <protection locked="0"/>
    </xf>
    <xf numFmtId="0" fontId="7" fillId="4" borderId="9" xfId="9" applyFill="1" applyBorder="1"/>
    <xf numFmtId="0" fontId="7" fillId="4" borderId="16" xfId="9" applyFill="1" applyBorder="1"/>
    <xf numFmtId="0" fontId="7" fillId="4" borderId="12" xfId="9" applyFill="1" applyBorder="1" applyProtection="1">
      <protection locked="0"/>
    </xf>
    <xf numFmtId="0" fontId="7" fillId="4" borderId="12" xfId="9" applyFill="1" applyBorder="1"/>
    <xf numFmtId="0" fontId="7" fillId="4" borderId="13" xfId="9" applyFill="1" applyBorder="1"/>
    <xf numFmtId="0" fontId="7" fillId="4" borderId="7" xfId="9" applyFill="1" applyBorder="1"/>
    <xf numFmtId="0" fontId="7" fillId="4" borderId="8" xfId="9" applyFill="1" applyBorder="1"/>
    <xf numFmtId="0" fontId="18" fillId="4" borderId="2" xfId="9" applyFont="1" applyFill="1" applyBorder="1"/>
    <xf numFmtId="0" fontId="7" fillId="4" borderId="61" xfId="9" applyFill="1" applyBorder="1"/>
    <xf numFmtId="0" fontId="18" fillId="4" borderId="30" xfId="9" applyFont="1" applyFill="1" applyBorder="1"/>
    <xf numFmtId="0" fontId="18" fillId="4" borderId="7" xfId="9" applyFont="1" applyFill="1" applyBorder="1"/>
    <xf numFmtId="0" fontId="7" fillId="4" borderId="31" xfId="9" applyFill="1" applyBorder="1"/>
    <xf numFmtId="0" fontId="18" fillId="4" borderId="0" xfId="9" applyFont="1" applyFill="1"/>
    <xf numFmtId="0" fontId="7" fillId="4" borderId="17" xfId="9" applyFill="1" applyBorder="1"/>
    <xf numFmtId="0" fontId="7" fillId="4" borderId="10" xfId="9" applyFill="1" applyBorder="1"/>
    <xf numFmtId="0" fontId="7" fillId="4" borderId="19" xfId="9" applyFill="1" applyBorder="1"/>
    <xf numFmtId="0" fontId="7" fillId="4" borderId="21" xfId="9" applyFill="1" applyBorder="1"/>
    <xf numFmtId="0" fontId="19" fillId="4" borderId="21" xfId="9" applyFont="1" applyFill="1" applyBorder="1" applyAlignment="1">
      <alignment horizontal="center"/>
    </xf>
    <xf numFmtId="0" fontId="7" fillId="4" borderId="20" xfId="9" applyFill="1" applyBorder="1"/>
    <xf numFmtId="0" fontId="7" fillId="4" borderId="19" xfId="9" applyFill="1" applyBorder="1" applyAlignment="1">
      <alignment vertical="center"/>
    </xf>
    <xf numFmtId="0" fontId="7" fillId="4" borderId="21" xfId="9" applyFill="1" applyBorder="1" applyAlignment="1">
      <alignment vertical="center"/>
    </xf>
    <xf numFmtId="0" fontId="7" fillId="4" borderId="15" xfId="9" applyFill="1" applyBorder="1" applyAlignment="1">
      <alignment horizontal="left" vertical="center"/>
    </xf>
    <xf numFmtId="0" fontId="7" fillId="4" borderId="63" xfId="9" applyFill="1" applyBorder="1"/>
    <xf numFmtId="0" fontId="7" fillId="4" borderId="3" xfId="9" applyFill="1" applyBorder="1"/>
    <xf numFmtId="0" fontId="7" fillId="4" borderId="33" xfId="9" applyFill="1" applyBorder="1"/>
    <xf numFmtId="0" fontId="18" fillId="4" borderId="34" xfId="9" applyFont="1" applyFill="1" applyBorder="1" applyAlignment="1">
      <alignment horizontal="center"/>
    </xf>
    <xf numFmtId="0" fontId="18" fillId="4" borderId="35" xfId="9" applyFont="1" applyFill="1" applyBorder="1" applyAlignment="1">
      <alignment horizontal="center"/>
    </xf>
    <xf numFmtId="0" fontId="18" fillId="4" borderId="24" xfId="9" applyFont="1" applyFill="1" applyBorder="1" applyAlignment="1">
      <alignment horizontal="center"/>
    </xf>
    <xf numFmtId="0" fontId="18" fillId="4" borderId="59" xfId="9" applyFont="1" applyFill="1" applyBorder="1" applyAlignment="1">
      <alignment horizontal="center"/>
    </xf>
    <xf numFmtId="0" fontId="18" fillId="4" borderId="0" xfId="9" applyFont="1" applyFill="1" applyAlignment="1">
      <alignment horizontal="center"/>
    </xf>
    <xf numFmtId="0" fontId="18" fillId="4" borderId="33" xfId="9" applyFont="1" applyFill="1" applyBorder="1" applyAlignment="1">
      <alignment horizontal="center"/>
    </xf>
    <xf numFmtId="0" fontId="7" fillId="7" borderId="15" xfId="9" applyFill="1" applyBorder="1" applyProtection="1">
      <protection locked="0"/>
    </xf>
    <xf numFmtId="0" fontId="7" fillId="7" borderId="0" xfId="9" applyFill="1" applyProtection="1">
      <protection locked="0"/>
    </xf>
    <xf numFmtId="0" fontId="7" fillId="7" borderId="33" xfId="9" applyFill="1" applyBorder="1" applyProtection="1">
      <protection locked="0"/>
    </xf>
    <xf numFmtId="0" fontId="7" fillId="7" borderId="34" xfId="9" applyFill="1" applyBorder="1" applyProtection="1">
      <protection locked="0"/>
    </xf>
    <xf numFmtId="0" fontId="7" fillId="7" borderId="35" xfId="9" applyFill="1" applyBorder="1" applyProtection="1">
      <protection locked="0"/>
    </xf>
    <xf numFmtId="0" fontId="7" fillId="7" borderId="24" xfId="9" applyFill="1" applyBorder="1" applyProtection="1">
      <protection locked="0"/>
    </xf>
    <xf numFmtId="0" fontId="7" fillId="7" borderId="59" xfId="9" applyFill="1" applyBorder="1" applyProtection="1">
      <protection locked="0"/>
    </xf>
    <xf numFmtId="0" fontId="7" fillId="7" borderId="44" xfId="9" applyFill="1" applyBorder="1" applyProtection="1">
      <protection locked="0"/>
    </xf>
    <xf numFmtId="0" fontId="7" fillId="7" borderId="46" xfId="9" applyFill="1" applyBorder="1" applyProtection="1">
      <protection locked="0"/>
    </xf>
    <xf numFmtId="0" fontId="7" fillId="4" borderId="15" xfId="9" applyFill="1" applyBorder="1"/>
    <xf numFmtId="0" fontId="19" fillId="4" borderId="0" xfId="9" applyFont="1" applyFill="1" applyAlignment="1">
      <alignment horizontal="center"/>
    </xf>
    <xf numFmtId="0" fontId="7" fillId="4" borderId="4" xfId="9" applyFill="1" applyBorder="1" applyAlignment="1">
      <alignment vertical="center"/>
    </xf>
    <xf numFmtId="0" fontId="7" fillId="4" borderId="14" xfId="9" applyFill="1" applyBorder="1"/>
    <xf numFmtId="0" fontId="7" fillId="4" borderId="4" xfId="9" applyFill="1" applyBorder="1" applyAlignment="1">
      <alignment horizontal="center"/>
    </xf>
    <xf numFmtId="0" fontId="18" fillId="4" borderId="5" xfId="9" applyFont="1" applyFill="1" applyBorder="1" applyAlignment="1">
      <alignment horizontal="center"/>
    </xf>
    <xf numFmtId="0" fontId="7" fillId="4" borderId="0" xfId="9" applyFill="1" applyAlignment="1">
      <alignment horizontal="center"/>
    </xf>
    <xf numFmtId="0" fontId="114" fillId="4" borderId="0" xfId="9" applyFont="1" applyFill="1" applyAlignment="1">
      <alignment horizontal="center"/>
    </xf>
    <xf numFmtId="0" fontId="18" fillId="4" borderId="11" xfId="9" applyFont="1" applyFill="1" applyBorder="1" applyAlignment="1">
      <alignment horizontal="center"/>
    </xf>
    <xf numFmtId="0" fontId="7" fillId="4" borderId="11" xfId="9" applyFill="1" applyBorder="1" applyProtection="1">
      <protection locked="0"/>
    </xf>
    <xf numFmtId="0" fontId="7" fillId="4" borderId="12" xfId="9" applyFill="1" applyBorder="1" applyAlignment="1">
      <alignment horizontal="center"/>
    </xf>
    <xf numFmtId="0" fontId="7" fillId="4" borderId="13" xfId="9" applyFill="1" applyBorder="1" applyProtection="1">
      <protection locked="0"/>
    </xf>
    <xf numFmtId="0" fontId="18" fillId="4" borderId="19" xfId="9" applyFont="1" applyFill="1" applyBorder="1"/>
    <xf numFmtId="0" fontId="7" fillId="4" borderId="49" xfId="9" applyFill="1" applyBorder="1" applyAlignment="1">
      <alignment horizontal="center"/>
    </xf>
    <xf numFmtId="0" fontId="7" fillId="4" borderId="49" xfId="9" applyFill="1" applyBorder="1" applyProtection="1">
      <protection locked="0"/>
    </xf>
    <xf numFmtId="0" fontId="7" fillId="4" borderId="57" xfId="9" applyFill="1" applyBorder="1" applyProtection="1">
      <protection locked="0"/>
    </xf>
    <xf numFmtId="0" fontId="7" fillId="4" borderId="6" xfId="9" applyFill="1" applyBorder="1" applyAlignment="1">
      <alignment horizontal="center"/>
    </xf>
    <xf numFmtId="0" fontId="7" fillId="4" borderId="61" xfId="9" applyFill="1" applyBorder="1" applyProtection="1">
      <protection locked="0"/>
    </xf>
    <xf numFmtId="0" fontId="7" fillId="4" borderId="7" xfId="9" applyFill="1" applyBorder="1" applyAlignment="1">
      <alignment horizontal="center"/>
    </xf>
    <xf numFmtId="0" fontId="7" fillId="4" borderId="44" xfId="9" applyFill="1" applyBorder="1" applyAlignment="1">
      <alignment horizontal="center"/>
    </xf>
    <xf numFmtId="0" fontId="18" fillId="0" borderId="14" xfId="9" applyFont="1" applyBorder="1" applyAlignment="1">
      <alignment horizontal="center" vertical="center" wrapText="1"/>
    </xf>
    <xf numFmtId="0" fontId="18" fillId="0" borderId="67" xfId="9" applyFont="1" applyBorder="1" applyAlignment="1">
      <alignment horizontal="center" vertical="center" wrapText="1"/>
    </xf>
    <xf numFmtId="0" fontId="18" fillId="0" borderId="28" xfId="9" applyFont="1" applyBorder="1" applyAlignment="1">
      <alignment horizontal="center" vertical="center" wrapText="1"/>
    </xf>
    <xf numFmtId="0" fontId="18" fillId="0" borderId="29" xfId="9" quotePrefix="1" applyFont="1" applyBorder="1" applyAlignment="1">
      <alignment horizontal="center" vertical="center" wrapText="1"/>
    </xf>
    <xf numFmtId="0" fontId="7" fillId="4" borderId="4" xfId="9" applyFill="1" applyBorder="1" applyAlignment="1" applyProtection="1">
      <alignment wrapText="1"/>
      <protection locked="0"/>
    </xf>
    <xf numFmtId="0" fontId="7" fillId="4" borderId="4" xfId="9" applyFill="1" applyBorder="1" applyAlignment="1">
      <alignment wrapText="1"/>
    </xf>
    <xf numFmtId="0" fontId="7" fillId="4" borderId="5" xfId="9" applyFill="1" applyBorder="1" applyAlignment="1">
      <alignment wrapText="1"/>
    </xf>
    <xf numFmtId="0" fontId="7" fillId="4" borderId="0" xfId="9" applyFill="1" applyAlignment="1">
      <alignment wrapText="1"/>
    </xf>
    <xf numFmtId="0" fontId="18" fillId="0" borderId="16" xfId="9" applyFont="1" applyBorder="1" applyAlignment="1">
      <alignment vertical="center" wrapText="1"/>
    </xf>
    <xf numFmtId="0" fontId="18" fillId="0" borderId="12" xfId="9" applyFont="1" applyBorder="1" applyAlignment="1">
      <alignment vertical="center" wrapText="1"/>
    </xf>
    <xf numFmtId="0" fontId="18" fillId="0" borderId="43" xfId="9" applyFont="1" applyBorder="1" applyAlignment="1">
      <alignment horizontal="center" vertical="center" wrapText="1"/>
    </xf>
    <xf numFmtId="0" fontId="18" fillId="0" borderId="96" xfId="9" applyFont="1" applyBorder="1" applyAlignment="1">
      <alignment vertical="center" wrapText="1"/>
    </xf>
    <xf numFmtId="0" fontId="7" fillId="4" borderId="43" xfId="9" applyFill="1" applyBorder="1" applyAlignment="1">
      <alignment horizontal="center"/>
    </xf>
    <xf numFmtId="0" fontId="7" fillId="4" borderId="41" xfId="9" applyFill="1" applyBorder="1" applyAlignment="1">
      <alignment horizontal="center"/>
    </xf>
    <xf numFmtId="0" fontId="7" fillId="4" borderId="15" xfId="9" applyFill="1" applyBorder="1" applyAlignment="1">
      <alignment horizontal="center"/>
    </xf>
    <xf numFmtId="0" fontId="20" fillId="4" borderId="38" xfId="9" applyFont="1" applyFill="1" applyBorder="1" applyAlignment="1" applyProtection="1">
      <alignment vertical="center" wrapText="1"/>
      <protection locked="0"/>
    </xf>
    <xf numFmtId="0" fontId="20" fillId="4" borderId="49" xfId="9" applyFont="1" applyFill="1" applyBorder="1" applyAlignment="1" applyProtection="1">
      <alignment vertical="center" wrapText="1"/>
      <protection locked="0"/>
    </xf>
    <xf numFmtId="0" fontId="20" fillId="4" borderId="23" xfId="9" applyFont="1" applyFill="1" applyBorder="1" applyAlignment="1" applyProtection="1">
      <alignment vertical="center" wrapText="1"/>
      <protection locked="0"/>
    </xf>
    <xf numFmtId="0" fontId="20" fillId="4" borderId="3" xfId="9" applyFont="1" applyFill="1" applyBorder="1" applyAlignment="1" applyProtection="1">
      <alignment vertical="center"/>
      <protection locked="0"/>
    </xf>
    <xf numFmtId="0" fontId="20" fillId="4" borderId="9" xfId="9" applyFont="1" applyFill="1" applyBorder="1" applyAlignment="1" applyProtection="1">
      <alignment vertical="center"/>
      <protection locked="0"/>
    </xf>
    <xf numFmtId="0" fontId="20" fillId="4" borderId="6" xfId="9" applyFont="1" applyFill="1" applyBorder="1" applyAlignment="1" applyProtection="1">
      <alignment vertical="center"/>
      <protection locked="0"/>
    </xf>
    <xf numFmtId="0" fontId="20" fillId="4" borderId="97" xfId="9" applyFont="1" applyFill="1" applyBorder="1" applyAlignment="1" applyProtection="1">
      <alignment vertical="center" wrapText="1"/>
      <protection locked="0"/>
    </xf>
    <xf numFmtId="0" fontId="20" fillId="4" borderId="9" xfId="9" applyFont="1" applyFill="1" applyBorder="1" applyAlignment="1" applyProtection="1">
      <alignment vertical="center" wrapText="1"/>
      <protection locked="0"/>
    </xf>
    <xf numFmtId="0" fontId="20" fillId="4" borderId="0" xfId="9" applyFont="1" applyFill="1" applyAlignment="1" applyProtection="1">
      <alignment vertical="center" wrapText="1"/>
      <protection locked="0"/>
    </xf>
    <xf numFmtId="0" fontId="7" fillId="4" borderId="3" xfId="9" applyFill="1" applyBorder="1" applyAlignment="1">
      <alignment horizontal="center"/>
    </xf>
    <xf numFmtId="0" fontId="7" fillId="4" borderId="64" xfId="9" applyFill="1" applyBorder="1" applyAlignment="1">
      <alignment horizontal="center"/>
    </xf>
    <xf numFmtId="0" fontId="54" fillId="4" borderId="33" xfId="9" applyFont="1" applyFill="1" applyBorder="1" applyAlignment="1" applyProtection="1">
      <alignment wrapText="1"/>
      <protection locked="0"/>
    </xf>
    <xf numFmtId="0" fontId="54" fillId="4" borderId="35" xfId="9" applyFont="1" applyFill="1" applyBorder="1" applyAlignment="1" applyProtection="1">
      <alignment wrapText="1"/>
      <protection locked="0"/>
    </xf>
    <xf numFmtId="0" fontId="54" fillId="4" borderId="24" xfId="9" applyFont="1" applyFill="1" applyBorder="1" applyAlignment="1" applyProtection="1">
      <alignment horizontal="center" wrapText="1"/>
      <protection locked="0"/>
    </xf>
    <xf numFmtId="0" fontId="7" fillId="4" borderId="2" xfId="9" applyFill="1" applyBorder="1"/>
    <xf numFmtId="0" fontId="20" fillId="4" borderId="34" xfId="9" applyFont="1" applyFill="1" applyBorder="1" applyAlignment="1" applyProtection="1">
      <alignment vertical="center"/>
      <protection locked="0"/>
    </xf>
    <xf numFmtId="164" fontId="18" fillId="4" borderId="98" xfId="9" applyNumberFormat="1" applyFont="1" applyFill="1" applyBorder="1" applyAlignment="1" applyProtection="1">
      <alignment horizontal="center"/>
      <protection locked="0"/>
    </xf>
    <xf numFmtId="2" fontId="18" fillId="4" borderId="35" xfId="9" applyNumberFormat="1" applyFont="1" applyFill="1" applyBorder="1" applyAlignment="1" applyProtection="1">
      <alignment horizontal="center"/>
      <protection locked="0"/>
    </xf>
    <xf numFmtId="2" fontId="18" fillId="4" borderId="24" xfId="9" applyNumberFormat="1" applyFont="1" applyFill="1" applyBorder="1" applyAlignment="1" applyProtection="1">
      <alignment horizontal="center"/>
      <protection locked="0"/>
    </xf>
    <xf numFmtId="0" fontId="7" fillId="4" borderId="24" xfId="9" applyFill="1" applyBorder="1" applyAlignment="1">
      <alignment horizontal="center"/>
    </xf>
    <xf numFmtId="0" fontId="7" fillId="4" borderId="18" xfId="9" applyFill="1" applyBorder="1" applyAlignment="1">
      <alignment horizontal="center"/>
    </xf>
    <xf numFmtId="0" fontId="54" fillId="4" borderId="33" xfId="9" applyFont="1" applyFill="1" applyBorder="1" applyProtection="1">
      <protection locked="0"/>
    </xf>
    <xf numFmtId="0" fontId="54" fillId="4" borderId="35" xfId="9" applyFont="1" applyFill="1" applyBorder="1" applyProtection="1">
      <protection locked="0"/>
    </xf>
    <xf numFmtId="0" fontId="20" fillId="4" borderId="24" xfId="9" applyFont="1" applyFill="1" applyBorder="1" applyAlignment="1" applyProtection="1">
      <alignment vertical="center"/>
      <protection locked="0"/>
    </xf>
    <xf numFmtId="0" fontId="20" fillId="4" borderId="35" xfId="9" applyFont="1" applyFill="1" applyBorder="1" applyAlignment="1" applyProtection="1">
      <alignment vertical="center"/>
      <protection locked="0"/>
    </xf>
    <xf numFmtId="0" fontId="7" fillId="4" borderId="18" xfId="9" applyFill="1" applyBorder="1" applyProtection="1">
      <protection locked="0"/>
    </xf>
    <xf numFmtId="0" fontId="20" fillId="4" borderId="33" xfId="9" applyFont="1" applyFill="1" applyBorder="1" applyAlignment="1" applyProtection="1">
      <alignment vertical="center" wrapText="1"/>
      <protection locked="0"/>
    </xf>
    <xf numFmtId="0" fontId="20" fillId="4" borderId="34" xfId="9" applyFont="1" applyFill="1" applyBorder="1" applyAlignment="1" applyProtection="1">
      <alignment vertical="center" wrapText="1"/>
      <protection locked="0"/>
    </xf>
    <xf numFmtId="0" fontId="20" fillId="4" borderId="1" xfId="9" applyFont="1" applyFill="1" applyBorder="1" applyAlignment="1" applyProtection="1">
      <alignment vertical="center" wrapText="1"/>
      <protection locked="0"/>
    </xf>
    <xf numFmtId="0" fontId="20" fillId="4" borderId="98" xfId="9" applyFont="1" applyFill="1" applyBorder="1" applyAlignment="1" applyProtection="1">
      <alignment vertical="center" wrapText="1"/>
      <protection locked="0"/>
    </xf>
    <xf numFmtId="0" fontId="20" fillId="4" borderId="35" xfId="9" applyFont="1" applyFill="1" applyBorder="1" applyAlignment="1" applyProtection="1">
      <alignment vertical="center" wrapText="1"/>
      <protection locked="0"/>
    </xf>
    <xf numFmtId="0" fontId="20" fillId="4" borderId="24" xfId="9" applyFont="1" applyFill="1" applyBorder="1" applyAlignment="1" applyProtection="1">
      <alignment vertical="center" wrapText="1"/>
      <protection locked="0"/>
    </xf>
    <xf numFmtId="0" fontId="54" fillId="4" borderId="39" xfId="9" applyFont="1" applyFill="1" applyBorder="1" applyAlignment="1" applyProtection="1">
      <alignment wrapText="1"/>
      <protection locked="0"/>
    </xf>
    <xf numFmtId="0" fontId="54" fillId="4" borderId="45" xfId="9" applyFont="1" applyFill="1" applyBorder="1" applyAlignment="1" applyProtection="1">
      <alignment wrapText="1"/>
      <protection locked="0"/>
    </xf>
    <xf numFmtId="0" fontId="54" fillId="4" borderId="43" xfId="9" applyFont="1" applyFill="1" applyBorder="1" applyAlignment="1" applyProtection="1">
      <alignment horizontal="center" wrapText="1"/>
      <protection locked="0"/>
    </xf>
    <xf numFmtId="0" fontId="20" fillId="4" borderId="43" xfId="9" applyFont="1" applyFill="1" applyBorder="1" applyAlignment="1" applyProtection="1">
      <alignment vertical="center"/>
      <protection locked="0"/>
    </xf>
    <xf numFmtId="0" fontId="20" fillId="4" borderId="45" xfId="9" applyFont="1" applyFill="1" applyBorder="1" applyAlignment="1" applyProtection="1">
      <alignment vertical="center"/>
      <protection locked="0"/>
    </xf>
    <xf numFmtId="0" fontId="20" fillId="4" borderId="44" xfId="9" applyFont="1" applyFill="1" applyBorder="1" applyAlignment="1" applyProtection="1">
      <alignment vertical="center"/>
      <protection locked="0"/>
    </xf>
    <xf numFmtId="164" fontId="18" fillId="4" borderId="96" xfId="9" applyNumberFormat="1" applyFont="1" applyFill="1" applyBorder="1" applyAlignment="1" applyProtection="1">
      <alignment horizontal="center"/>
      <protection locked="0"/>
    </xf>
    <xf numFmtId="2" fontId="18" fillId="4" borderId="45" xfId="9" applyNumberFormat="1" applyFont="1" applyFill="1" applyBorder="1" applyAlignment="1" applyProtection="1">
      <alignment horizontal="center"/>
      <protection locked="0"/>
    </xf>
    <xf numFmtId="2" fontId="18" fillId="4" borderId="43" xfId="9" applyNumberFormat="1" applyFont="1" applyFill="1" applyBorder="1" applyAlignment="1" applyProtection="1">
      <alignment horizontal="center"/>
      <protection locked="0"/>
    </xf>
    <xf numFmtId="0" fontId="7" fillId="4" borderId="16" xfId="9" applyFill="1" applyBorder="1" applyAlignment="1">
      <alignment horizontal="center"/>
    </xf>
    <xf numFmtId="0" fontId="7" fillId="4" borderId="90" xfId="9" applyFill="1" applyBorder="1" applyProtection="1">
      <protection locked="0"/>
    </xf>
    <xf numFmtId="0" fontId="18" fillId="4" borderId="51" xfId="9" applyFont="1" applyFill="1" applyBorder="1"/>
    <xf numFmtId="0" fontId="18" fillId="4" borderId="16" xfId="9" applyFont="1" applyFill="1" applyBorder="1"/>
    <xf numFmtId="0" fontId="7" fillId="4" borderId="56" xfId="9" applyFill="1" applyBorder="1" applyProtection="1">
      <protection locked="0"/>
    </xf>
    <xf numFmtId="0" fontId="7" fillId="4" borderId="54" xfId="9" applyFill="1" applyBorder="1" applyAlignment="1" applyProtection="1">
      <alignment horizontal="center"/>
      <protection locked="0"/>
    </xf>
    <xf numFmtId="0" fontId="1" fillId="0" borderId="0" xfId="0" applyFont="1"/>
    <xf numFmtId="1" fontId="1" fillId="0" borderId="64" xfId="0" applyNumberFormat="1" applyFont="1" applyBorder="1" applyAlignment="1" applyProtection="1">
      <alignment horizontal="center" vertical="center" wrapText="1"/>
      <protection locked="0"/>
    </xf>
    <xf numFmtId="0" fontId="1" fillId="0" borderId="17" xfId="0" applyFont="1" applyBorder="1"/>
    <xf numFmtId="0" fontId="1" fillId="0" borderId="7" xfId="0" applyFont="1" applyBorder="1" applyAlignment="1"/>
    <xf numFmtId="0" fontId="1" fillId="0" borderId="31" xfId="0" applyFont="1" applyBorder="1" applyAlignment="1"/>
    <xf numFmtId="0" fontId="7" fillId="0" borderId="14" xfId="8" applyFont="1" applyBorder="1"/>
    <xf numFmtId="0" fontId="7" fillId="0" borderId="4" xfId="8" applyFont="1" applyBorder="1"/>
    <xf numFmtId="0" fontId="7" fillId="0" borderId="5" xfId="8" applyFont="1" applyBorder="1"/>
    <xf numFmtId="0" fontId="7" fillId="0" borderId="0" xfId="8" applyFont="1"/>
    <xf numFmtId="0" fontId="7" fillId="0" borderId="15" xfId="8" applyFont="1" applyBorder="1"/>
    <xf numFmtId="0" fontId="7" fillId="0" borderId="11" xfId="8" applyFont="1" applyBorder="1"/>
    <xf numFmtId="14" fontId="117" fillId="0" borderId="6" xfId="0" applyNumberFormat="1" applyFont="1" applyBorder="1" applyAlignment="1">
      <alignment horizontal="left"/>
    </xf>
    <xf numFmtId="0" fontId="7" fillId="0" borderId="0" xfId="8" applyFont="1" applyBorder="1" applyAlignment="1">
      <alignment horizontal="left" vertical="center"/>
    </xf>
    <xf numFmtId="172" fontId="7" fillId="0" borderId="0" xfId="8" applyNumberFormat="1" applyFont="1" applyBorder="1"/>
    <xf numFmtId="0" fontId="1" fillId="0" borderId="11" xfId="0" applyFont="1" applyBorder="1" applyAlignment="1"/>
    <xf numFmtId="0" fontId="7" fillId="15" borderId="11" xfId="8" applyFont="1" applyFill="1" applyBorder="1" applyProtection="1"/>
    <xf numFmtId="0" fontId="7" fillId="15" borderId="0" xfId="8" applyFont="1" applyFill="1" applyBorder="1" applyAlignment="1" applyProtection="1">
      <alignment vertical="top"/>
    </xf>
    <xf numFmtId="0" fontId="7" fillId="15" borderId="15" xfId="8" applyFont="1" applyFill="1" applyBorder="1" applyProtection="1"/>
    <xf numFmtId="0" fontId="7" fillId="15" borderId="0" xfId="8" applyFont="1" applyFill="1" applyBorder="1"/>
    <xf numFmtId="0" fontId="7" fillId="15" borderId="6" xfId="8" applyFont="1" applyFill="1" applyBorder="1"/>
    <xf numFmtId="0" fontId="7" fillId="15" borderId="6" xfId="8" applyFont="1" applyFill="1" applyBorder="1" applyAlignment="1" applyProtection="1">
      <alignment vertical="top"/>
    </xf>
    <xf numFmtId="0" fontId="7" fillId="15" borderId="6" xfId="8" applyFont="1" applyFill="1" applyBorder="1" applyProtection="1"/>
    <xf numFmtId="0" fontId="7" fillId="4" borderId="24" xfId="8" applyFont="1" applyFill="1" applyBorder="1" applyAlignment="1" applyProtection="1"/>
    <xf numFmtId="0" fontId="1" fillId="0" borderId="35" xfId="0" applyFont="1" applyBorder="1" applyAlignment="1"/>
    <xf numFmtId="0" fontId="7" fillId="15" borderId="16" xfId="8" applyFont="1" applyFill="1" applyBorder="1" applyProtection="1"/>
    <xf numFmtId="0" fontId="7" fillId="15" borderId="12" xfId="8" applyFont="1" applyFill="1" applyBorder="1"/>
    <xf numFmtId="0" fontId="29" fillId="4" borderId="2" xfId="0" applyFont="1" applyFill="1" applyBorder="1" applyAlignment="1">
      <alignment horizontal="left"/>
    </xf>
    <xf numFmtId="0" fontId="29" fillId="4" borderId="7" xfId="0" applyFont="1" applyFill="1" applyBorder="1" applyAlignment="1">
      <alignment horizontal="left"/>
    </xf>
    <xf numFmtId="0" fontId="0" fillId="4" borderId="0" xfId="0" applyFill="1" applyAlignment="1">
      <alignment wrapText="1"/>
    </xf>
    <xf numFmtId="0" fontId="6" fillId="4" borderId="19" xfId="0" applyFont="1" applyFill="1" applyBorder="1" applyAlignment="1">
      <alignment vertical="center" wrapText="1"/>
    </xf>
    <xf numFmtId="0" fontId="18" fillId="7" borderId="24" xfId="0" applyFont="1" applyFill="1" applyBorder="1" applyAlignment="1">
      <alignment vertical="center"/>
    </xf>
    <xf numFmtId="0" fontId="18" fillId="7" borderId="34" xfId="0" applyFont="1" applyFill="1" applyBorder="1" applyAlignment="1">
      <alignment vertical="center"/>
    </xf>
    <xf numFmtId="0" fontId="18" fillId="4" borderId="33" xfId="0" applyFont="1" applyFill="1" applyBorder="1" applyAlignment="1">
      <alignment vertical="center"/>
    </xf>
    <xf numFmtId="0" fontId="18" fillId="0" borderId="40" xfId="0" applyFont="1" applyBorder="1" applyAlignment="1">
      <alignment horizontal="center" vertical="center" wrapText="1"/>
    </xf>
    <xf numFmtId="0" fontId="18" fillId="0" borderId="40" xfId="0" applyFont="1" applyBorder="1" applyAlignment="1">
      <alignment horizontal="center" vertical="top"/>
    </xf>
    <xf numFmtId="0" fontId="18" fillId="0" borderId="45" xfId="0" applyFont="1" applyBorder="1" applyAlignment="1">
      <alignment horizontal="center" vertical="top"/>
    </xf>
    <xf numFmtId="0" fontId="18" fillId="4" borderId="55" xfId="0" applyFont="1" applyFill="1" applyBorder="1" applyAlignment="1">
      <alignment horizontal="center" wrapText="1"/>
    </xf>
    <xf numFmtId="0" fontId="18" fillId="4" borderId="3" xfId="0" applyFont="1" applyFill="1" applyBorder="1" applyAlignment="1" applyProtection="1">
      <alignment horizontal="center"/>
      <protection locked="0"/>
    </xf>
    <xf numFmtId="0" fontId="18" fillId="4" borderId="23" xfId="0" applyFont="1" applyFill="1" applyBorder="1" applyAlignment="1" applyProtection="1">
      <alignment horizontal="center"/>
      <protection locked="0"/>
    </xf>
    <xf numFmtId="0" fontId="18" fillId="4" borderId="9" xfId="0" applyFont="1" applyFill="1" applyBorder="1" applyAlignment="1" applyProtection="1">
      <alignment horizontal="center"/>
      <protection locked="0"/>
    </xf>
    <xf numFmtId="164" fontId="18" fillId="4" borderId="9" xfId="0" applyNumberFormat="1" applyFont="1" applyFill="1" applyBorder="1" applyAlignment="1" applyProtection="1">
      <alignment horizontal="center"/>
      <protection locked="0"/>
    </xf>
    <xf numFmtId="2" fontId="18" fillId="4" borderId="23" xfId="0" applyNumberFormat="1" applyFont="1" applyFill="1" applyBorder="1" applyAlignment="1" applyProtection="1">
      <alignment horizontal="center"/>
      <protection locked="0"/>
    </xf>
    <xf numFmtId="2" fontId="18" fillId="4" borderId="9" xfId="0" applyNumberFormat="1" applyFont="1" applyFill="1" applyBorder="1" applyAlignment="1" applyProtection="1">
      <alignment horizontal="center"/>
      <protection locked="0"/>
    </xf>
    <xf numFmtId="0" fontId="18" fillId="4" borderId="32" xfId="0" applyFont="1" applyFill="1" applyBorder="1" applyAlignment="1" applyProtection="1">
      <alignment horizontal="center"/>
      <protection locked="0"/>
    </xf>
    <xf numFmtId="0" fontId="18" fillId="4" borderId="24" xfId="0" applyFont="1" applyFill="1" applyBorder="1" applyAlignment="1" applyProtection="1">
      <alignment horizontal="center"/>
      <protection locked="0"/>
    </xf>
    <xf numFmtId="2" fontId="18" fillId="4" borderId="35" xfId="0" applyNumberFormat="1" applyFont="1" applyFill="1" applyBorder="1" applyAlignment="1" applyProtection="1">
      <alignment horizontal="center"/>
      <protection locked="0"/>
    </xf>
    <xf numFmtId="0" fontId="18" fillId="4" borderId="42" xfId="0" applyFont="1" applyFill="1" applyBorder="1" applyAlignment="1" applyProtection="1">
      <alignment horizontal="center"/>
      <protection locked="0"/>
    </xf>
    <xf numFmtId="0" fontId="18" fillId="4" borderId="43" xfId="0" applyFont="1" applyFill="1" applyBorder="1" applyAlignment="1" applyProtection="1">
      <alignment horizontal="center"/>
      <protection locked="0"/>
    </xf>
    <xf numFmtId="0" fontId="18" fillId="4" borderId="53" xfId="0" applyFont="1" applyFill="1" applyBorder="1" applyAlignment="1" applyProtection="1">
      <alignment horizontal="center"/>
      <protection locked="0"/>
    </xf>
    <xf numFmtId="0" fontId="18" fillId="4" borderId="56" xfId="0" applyFont="1" applyFill="1" applyBorder="1" applyAlignment="1" applyProtection="1">
      <alignment horizontal="center"/>
      <protection locked="0"/>
    </xf>
    <xf numFmtId="164" fontId="18" fillId="4" borderId="56" xfId="0" applyNumberFormat="1" applyFont="1" applyFill="1" applyBorder="1" applyAlignment="1" applyProtection="1">
      <alignment horizontal="center"/>
      <protection locked="0"/>
    </xf>
    <xf numFmtId="0" fontId="18" fillId="4" borderId="40" xfId="0" applyFont="1" applyFill="1" applyBorder="1" applyAlignment="1" applyProtection="1">
      <alignment horizontal="center"/>
      <protection locked="0"/>
    </xf>
    <xf numFmtId="2" fontId="18" fillId="4" borderId="40" xfId="0" applyNumberFormat="1" applyFont="1" applyFill="1" applyBorder="1" applyAlignment="1" applyProtection="1">
      <alignment horizontal="center"/>
      <protection locked="0"/>
    </xf>
    <xf numFmtId="2" fontId="18" fillId="4" borderId="45" xfId="0" applyNumberFormat="1" applyFont="1" applyFill="1" applyBorder="1" applyAlignment="1" applyProtection="1">
      <alignment horizontal="center"/>
      <protection locked="0"/>
    </xf>
    <xf numFmtId="0" fontId="18" fillId="4" borderId="41" xfId="0" applyFont="1" applyFill="1" applyBorder="1" applyAlignment="1" applyProtection="1">
      <alignment horizontal="center"/>
      <protection locked="0"/>
    </xf>
    <xf numFmtId="0" fontId="0" fillId="4" borderId="3" xfId="0" applyFill="1" applyBorder="1" applyAlignment="1">
      <alignment horizontal="left"/>
    </xf>
    <xf numFmtId="0" fontId="0" fillId="4" borderId="6" xfId="0" applyFill="1" applyBorder="1" applyAlignment="1" applyProtection="1">
      <alignment horizontal="left"/>
      <protection locked="0"/>
    </xf>
    <xf numFmtId="15" fontId="15" fillId="4" borderId="0" xfId="0" applyNumberFormat="1" applyFont="1" applyFill="1" applyAlignment="1">
      <alignment horizontal="center"/>
    </xf>
    <xf numFmtId="15" fontId="15" fillId="4" borderId="0" xfId="0" applyNumberFormat="1" applyFont="1" applyFill="1"/>
    <xf numFmtId="0" fontId="15" fillId="4" borderId="0" xfId="0" applyFont="1" applyFill="1" applyAlignment="1">
      <alignment horizontal="right"/>
    </xf>
    <xf numFmtId="0" fontId="18" fillId="0" borderId="0" xfId="8" applyFont="1" applyBorder="1" applyAlignment="1">
      <alignment horizontal="left" vertical="center"/>
    </xf>
    <xf numFmtId="43" fontId="7" fillId="0" borderId="15" xfId="11" applyFont="1" applyBorder="1"/>
    <xf numFmtId="43" fontId="7" fillId="0" borderId="0" xfId="11" applyFont="1"/>
    <xf numFmtId="43" fontId="18" fillId="0" borderId="0" xfId="11" applyFont="1" applyBorder="1" applyAlignment="1">
      <alignment horizontal="left" vertical="center"/>
    </xf>
    <xf numFmtId="0" fontId="7" fillId="0" borderId="15" xfId="8" applyFont="1" applyBorder="1" applyAlignment="1"/>
    <xf numFmtId="0" fontId="36" fillId="0" borderId="0" xfId="8" applyFont="1" applyBorder="1" applyAlignment="1"/>
    <xf numFmtId="0" fontId="7" fillId="0" borderId="0" xfId="8" applyFont="1" applyAlignment="1"/>
    <xf numFmtId="0" fontId="18" fillId="0" borderId="11" xfId="8" applyFont="1" applyBorder="1" applyAlignment="1">
      <alignment horizontal="left" vertical="center"/>
    </xf>
    <xf numFmtId="0" fontId="18" fillId="0" borderId="0" xfId="8" applyFont="1" applyBorder="1" applyAlignment="1">
      <alignment horizontal="left"/>
    </xf>
    <xf numFmtId="0" fontId="18" fillId="0" borderId="0" xfId="8" applyFont="1" applyBorder="1" applyAlignment="1">
      <alignment horizontal="left" vertical="center"/>
    </xf>
    <xf numFmtId="0" fontId="7" fillId="0" borderId="6" xfId="8" applyFont="1" applyBorder="1" applyAlignment="1"/>
    <xf numFmtId="0" fontId="18" fillId="0" borderId="0" xfId="8" applyFont="1" applyBorder="1" applyAlignment="1">
      <alignment horizontal="center"/>
    </xf>
    <xf numFmtId="0" fontId="7" fillId="0" borderId="0" xfId="8" applyFont="1" applyBorder="1" applyAlignment="1">
      <alignment horizontal="center"/>
    </xf>
    <xf numFmtId="0" fontId="7" fillId="0" borderId="0" xfId="8" applyFont="1" applyBorder="1" applyAlignment="1"/>
    <xf numFmtId="0" fontId="1" fillId="0" borderId="0" xfId="0" applyFont="1" applyBorder="1" applyAlignment="1"/>
    <xf numFmtId="0" fontId="103" fillId="0" borderId="0" xfId="8" applyFont="1" applyBorder="1" applyAlignment="1"/>
    <xf numFmtId="0" fontId="103" fillId="0" borderId="6" xfId="8" applyFont="1" applyBorder="1"/>
    <xf numFmtId="0" fontId="18" fillId="7" borderId="44" xfId="5" quotePrefix="1" applyFont="1" applyFill="1" applyBorder="1" applyAlignment="1"/>
    <xf numFmtId="14" fontId="18" fillId="7" borderId="40" xfId="5" applyNumberFormat="1" applyFont="1" applyFill="1" applyBorder="1" applyAlignment="1"/>
    <xf numFmtId="14" fontId="122" fillId="4" borderId="6" xfId="0" applyNumberFormat="1" applyFont="1" applyFill="1" applyBorder="1" applyAlignment="1" applyProtection="1">
      <alignment horizontal="center"/>
      <protection locked="0"/>
    </xf>
    <xf numFmtId="0" fontId="6" fillId="4" borderId="0" xfId="0" applyFont="1" applyFill="1" applyAlignment="1">
      <alignment horizontal="center"/>
    </xf>
    <xf numFmtId="0" fontId="106" fillId="0" borderId="0" xfId="0" applyFont="1" applyAlignment="1">
      <alignment horizontal="center"/>
    </xf>
    <xf numFmtId="0" fontId="107" fillId="0" borderId="0" xfId="0" applyFont="1" applyAlignment="1">
      <alignment horizontal="center" vertical="center"/>
    </xf>
    <xf numFmtId="0" fontId="6" fillId="4" borderId="14"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5" xfId="0" applyFont="1" applyFill="1" applyBorder="1" applyAlignment="1">
      <alignment horizontal="center" vertical="center"/>
    </xf>
    <xf numFmtId="0" fontId="6" fillId="4" borderId="16"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13" xfId="0" applyFont="1" applyFill="1" applyBorder="1" applyAlignment="1">
      <alignment horizontal="center" vertical="center"/>
    </xf>
    <xf numFmtId="0" fontId="11" fillId="4" borderId="16" xfId="0" applyFont="1" applyFill="1" applyBorder="1" applyAlignment="1" applyProtection="1">
      <alignment horizontal="left" vertical="center" wrapText="1"/>
      <protection locked="0"/>
    </xf>
    <xf numFmtId="0" fontId="3" fillId="4" borderId="12" xfId="0" applyFont="1" applyFill="1" applyBorder="1" applyAlignment="1" applyProtection="1">
      <alignment horizontal="left" vertical="center" wrapText="1"/>
      <protection locked="0"/>
    </xf>
    <xf numFmtId="0" fontId="3" fillId="4" borderId="13" xfId="0" applyFont="1" applyFill="1" applyBorder="1" applyAlignment="1" applyProtection="1">
      <alignment horizontal="left" vertical="center" wrapText="1"/>
      <protection locked="0"/>
    </xf>
    <xf numFmtId="0" fontId="100" fillId="5" borderId="15" xfId="0" applyFont="1" applyFill="1" applyBorder="1" applyAlignment="1" applyProtection="1">
      <alignment horizontal="center" vertical="center" wrapText="1"/>
      <protection locked="0"/>
    </xf>
    <xf numFmtId="0" fontId="10" fillId="5" borderId="0" xfId="0" applyFont="1" applyFill="1" applyBorder="1" applyAlignment="1" applyProtection="1">
      <alignment horizontal="center" vertical="center" wrapText="1"/>
      <protection locked="0"/>
    </xf>
    <xf numFmtId="0" fontId="10" fillId="5" borderId="11" xfId="0" applyFont="1" applyFill="1" applyBorder="1" applyAlignment="1" applyProtection="1">
      <alignment horizontal="center" vertical="center" wrapText="1"/>
      <protection locked="0"/>
    </xf>
    <xf numFmtId="0" fontId="109" fillId="4" borderId="14" xfId="0" quotePrefix="1" applyFont="1" applyFill="1" applyBorder="1" applyAlignment="1" applyProtection="1">
      <alignment horizontal="left" wrapText="1"/>
      <protection locked="0"/>
    </xf>
    <xf numFmtId="0" fontId="109" fillId="4" borderId="4" xfId="0" applyFont="1" applyFill="1" applyBorder="1" applyAlignment="1" applyProtection="1">
      <alignment wrapText="1"/>
      <protection locked="0"/>
    </xf>
    <xf numFmtId="0" fontId="109" fillId="4" borderId="5" xfId="0" applyFont="1" applyFill="1" applyBorder="1" applyAlignment="1" applyProtection="1">
      <alignment wrapText="1"/>
      <protection locked="0"/>
    </xf>
    <xf numFmtId="0" fontId="22" fillId="4" borderId="15" xfId="0" applyFont="1" applyFill="1" applyBorder="1" applyAlignment="1" applyProtection="1">
      <alignment horizontal="left" vertical="top" wrapText="1"/>
      <protection locked="0"/>
    </xf>
    <xf numFmtId="0" fontId="41" fillId="4" borderId="0" xfId="0" applyFont="1" applyFill="1" applyBorder="1" applyAlignment="1" applyProtection="1">
      <alignment horizontal="left" vertical="top" wrapText="1"/>
      <protection locked="0"/>
    </xf>
    <xf numFmtId="0" fontId="41" fillId="4" borderId="11" xfId="0" applyFont="1" applyFill="1" applyBorder="1" applyAlignment="1" applyProtection="1">
      <alignment horizontal="left" vertical="top" wrapText="1"/>
      <protection locked="0"/>
    </xf>
    <xf numFmtId="0" fontId="41" fillId="4" borderId="15" xfId="0" applyFont="1" applyFill="1" applyBorder="1" applyAlignment="1" applyProtection="1">
      <alignment horizontal="left" vertical="top" wrapText="1"/>
      <protection locked="0"/>
    </xf>
    <xf numFmtId="0" fontId="19" fillId="4" borderId="15" xfId="0" applyFont="1" applyFill="1" applyBorder="1" applyAlignment="1" applyProtection="1">
      <alignment horizontal="left" vertical="top" wrapText="1"/>
      <protection locked="0"/>
    </xf>
    <xf numFmtId="0" fontId="19" fillId="4" borderId="0" xfId="0" applyFont="1" applyFill="1" applyBorder="1" applyAlignment="1" applyProtection="1">
      <alignment horizontal="left" vertical="top" wrapText="1"/>
      <protection locked="0"/>
    </xf>
    <xf numFmtId="0" fontId="19" fillId="4" borderId="11" xfId="0" applyFont="1" applyFill="1" applyBorder="1" applyAlignment="1" applyProtection="1">
      <alignment horizontal="left" vertical="top" wrapText="1"/>
      <protection locked="0"/>
    </xf>
    <xf numFmtId="0" fontId="95" fillId="0" borderId="0" xfId="0" applyFont="1" applyBorder="1" applyAlignment="1">
      <alignment horizontal="left"/>
    </xf>
    <xf numFmtId="0" fontId="103" fillId="0" borderId="6" xfId="0" applyFont="1" applyBorder="1" applyAlignment="1">
      <alignment horizontal="left"/>
    </xf>
    <xf numFmtId="0" fontId="18" fillId="0" borderId="0" xfId="8" applyFont="1" applyBorder="1" applyAlignment="1">
      <alignment horizontal="left"/>
    </xf>
    <xf numFmtId="0" fontId="103" fillId="0" borderId="6" xfId="8" applyFont="1" applyBorder="1" applyAlignment="1">
      <alignment horizontal="left"/>
    </xf>
    <xf numFmtId="0" fontId="18" fillId="0" borderId="0" xfId="8" applyFont="1" applyBorder="1" applyAlignment="1">
      <alignment horizontal="left" vertical="center"/>
    </xf>
    <xf numFmtId="0" fontId="8" fillId="15" borderId="12" xfId="8" applyFont="1" applyFill="1" applyBorder="1" applyAlignment="1" applyProtection="1">
      <alignment horizontal="center"/>
    </xf>
    <xf numFmtId="0" fontId="8" fillId="15" borderId="13" xfId="8" applyFont="1" applyFill="1" applyBorder="1" applyAlignment="1" applyProtection="1">
      <alignment horizontal="center"/>
    </xf>
    <xf numFmtId="0" fontId="89" fillId="3" borderId="14" xfId="8" applyFont="1" applyFill="1" applyBorder="1" applyAlignment="1" applyProtection="1">
      <alignment horizontal="center"/>
    </xf>
    <xf numFmtId="0" fontId="89" fillId="3" borderId="4" xfId="8" applyFont="1" applyFill="1" applyBorder="1" applyAlignment="1" applyProtection="1">
      <alignment horizontal="center"/>
    </xf>
    <xf numFmtId="0" fontId="89" fillId="3" borderId="5" xfId="8" applyFont="1" applyFill="1" applyBorder="1" applyAlignment="1" applyProtection="1">
      <alignment horizontal="center"/>
    </xf>
    <xf numFmtId="0" fontId="7" fillId="0" borderId="6" xfId="8" applyFont="1" applyBorder="1" applyAlignment="1" applyProtection="1">
      <alignment horizontal="left"/>
      <protection locked="0"/>
    </xf>
    <xf numFmtId="0" fontId="18" fillId="15" borderId="0" xfId="8" applyFont="1" applyFill="1" applyBorder="1" applyAlignment="1" applyProtection="1">
      <alignment horizontal="right" vertical="center"/>
    </xf>
    <xf numFmtId="0" fontId="7" fillId="15" borderId="0" xfId="0" applyFont="1" applyFill="1" applyBorder="1" applyAlignment="1">
      <alignment horizontal="right"/>
    </xf>
    <xf numFmtId="0" fontId="7" fillId="0" borderId="0" xfId="8" applyFont="1" applyBorder="1" applyAlignment="1"/>
    <xf numFmtId="0" fontId="1" fillId="0" borderId="0" xfId="0" applyFont="1" applyBorder="1" applyAlignment="1"/>
    <xf numFmtId="0" fontId="1" fillId="0" borderId="6" xfId="0" applyFont="1" applyBorder="1" applyAlignment="1"/>
    <xf numFmtId="0" fontId="18" fillId="0" borderId="6" xfId="8" applyFont="1" applyBorder="1" applyAlignment="1" applyProtection="1">
      <protection locked="0"/>
    </xf>
    <xf numFmtId="0" fontId="18" fillId="0" borderId="0" xfId="8" applyFont="1" applyBorder="1" applyAlignment="1">
      <alignment horizontal="center"/>
    </xf>
    <xf numFmtId="0" fontId="7" fillId="0" borderId="6" xfId="8" applyFont="1" applyBorder="1" applyAlignment="1" applyProtection="1">
      <protection locked="0"/>
    </xf>
    <xf numFmtId="14" fontId="7" fillId="0" borderId="6" xfId="8" applyNumberFormat="1" applyFont="1" applyBorder="1" applyAlignment="1" applyProtection="1">
      <alignment horizontal="center"/>
      <protection locked="0"/>
    </xf>
    <xf numFmtId="0" fontId="7" fillId="0" borderId="6" xfId="8" applyFont="1" applyBorder="1" applyAlignment="1" applyProtection="1">
      <alignment horizontal="center"/>
      <protection locked="0"/>
    </xf>
    <xf numFmtId="0" fontId="7" fillId="0" borderId="6" xfId="8" applyFont="1" applyBorder="1" applyAlignment="1"/>
    <xf numFmtId="0" fontId="18" fillId="0" borderId="0" xfId="0" applyFont="1" applyBorder="1" applyAlignment="1">
      <alignment horizontal="center"/>
    </xf>
    <xf numFmtId="0" fontId="18" fillId="0" borderId="7" xfId="8" applyFont="1" applyBorder="1" applyAlignment="1">
      <alignment vertical="top"/>
    </xf>
    <xf numFmtId="0" fontId="1" fillId="0" borderId="7" xfId="0" applyFont="1" applyBorder="1" applyAlignment="1">
      <alignment vertical="top"/>
    </xf>
    <xf numFmtId="0" fontId="103" fillId="0" borderId="6" xfId="8" applyFont="1" applyBorder="1" applyAlignment="1"/>
    <xf numFmtId="0" fontId="7" fillId="0" borderId="0" xfId="8" applyFont="1" applyBorder="1" applyAlignment="1">
      <alignment horizontal="center"/>
    </xf>
    <xf numFmtId="0" fontId="36" fillId="0" borderId="0" xfId="8" applyFont="1" applyBorder="1" applyAlignment="1">
      <alignment horizontal="left" wrapText="1"/>
    </xf>
    <xf numFmtId="0" fontId="18" fillId="0" borderId="0" xfId="8" applyFont="1" applyBorder="1" applyAlignment="1">
      <alignment horizontal="left" vertical="center" wrapText="1"/>
    </xf>
    <xf numFmtId="0" fontId="18" fillId="0" borderId="11" xfId="8" applyFont="1" applyBorder="1" applyAlignment="1">
      <alignment horizontal="left" vertical="center" wrapText="1"/>
    </xf>
    <xf numFmtId="0" fontId="28" fillId="2" borderId="15" xfId="8" applyFont="1" applyFill="1" applyBorder="1" applyAlignment="1">
      <alignment horizontal="center" vertical="center"/>
    </xf>
    <xf numFmtId="0" fontId="28" fillId="2" borderId="0" xfId="8" applyFont="1" applyFill="1" applyBorder="1" applyAlignment="1">
      <alignment horizontal="center" vertical="center"/>
    </xf>
    <xf numFmtId="0" fontId="28" fillId="2" borderId="11" xfId="8" applyFont="1" applyFill="1" applyBorder="1" applyAlignment="1">
      <alignment horizontal="center" vertical="center"/>
    </xf>
    <xf numFmtId="0" fontId="18" fillId="0" borderId="0" xfId="8" applyFont="1" applyBorder="1" applyAlignment="1">
      <alignment horizontal="center" wrapText="1"/>
    </xf>
    <xf numFmtId="0" fontId="117" fillId="0" borderId="6" xfId="0" applyFont="1" applyBorder="1" applyAlignment="1">
      <alignment horizontal="left"/>
    </xf>
    <xf numFmtId="0" fontId="8" fillId="0" borderId="6" xfId="8" applyFont="1" applyBorder="1" applyAlignment="1">
      <alignment horizontal="left" wrapText="1"/>
    </xf>
    <xf numFmtId="0" fontId="1" fillId="0" borderId="6" xfId="0" applyFont="1" applyBorder="1" applyAlignment="1">
      <alignment horizontal="left" wrapText="1"/>
    </xf>
    <xf numFmtId="0" fontId="1" fillId="0" borderId="6" xfId="0" applyFont="1" applyBorder="1" applyAlignment="1">
      <alignment wrapText="1"/>
    </xf>
    <xf numFmtId="0" fontId="103" fillId="0" borderId="6" xfId="8" applyFont="1" applyFill="1" applyBorder="1" applyAlignment="1">
      <alignment horizontal="left"/>
    </xf>
    <xf numFmtId="0" fontId="54" fillId="0" borderId="0" xfId="8" applyFont="1" applyBorder="1" applyAlignment="1">
      <alignment horizontal="center"/>
    </xf>
    <xf numFmtId="0" fontId="92" fillId="0" borderId="0" xfId="8" applyFont="1" applyBorder="1" applyAlignment="1">
      <alignment horizontal="left"/>
    </xf>
    <xf numFmtId="0" fontId="92" fillId="0" borderId="11" xfId="8" applyFont="1" applyBorder="1" applyAlignment="1">
      <alignment horizontal="left"/>
    </xf>
    <xf numFmtId="0" fontId="36" fillId="0" borderId="0" xfId="8" applyFont="1" applyBorder="1" applyAlignment="1">
      <alignment horizontal="left"/>
    </xf>
    <xf numFmtId="0" fontId="36" fillId="0" borderId="11" xfId="8" applyFont="1" applyBorder="1" applyAlignment="1">
      <alignment horizontal="left"/>
    </xf>
    <xf numFmtId="0" fontId="18" fillId="0" borderId="92" xfId="0" applyFont="1" applyBorder="1" applyAlignment="1">
      <alignment horizontal="left" vertical="center" wrapText="1"/>
    </xf>
    <xf numFmtId="0" fontId="18" fillId="0" borderId="21" xfId="0" applyFont="1" applyBorder="1" applyAlignment="1">
      <alignment horizontal="left" vertical="center" wrapText="1"/>
    </xf>
    <xf numFmtId="0" fontId="18" fillId="0" borderId="20" xfId="0" applyFont="1" applyBorder="1" applyAlignment="1">
      <alignment horizontal="left" vertical="center" wrapText="1"/>
    </xf>
    <xf numFmtId="0" fontId="93" fillId="4" borderId="14" xfId="0" applyFont="1" applyFill="1" applyBorder="1" applyAlignment="1" applyProtection="1">
      <alignment horizontal="center" vertical="center" wrapText="1"/>
    </xf>
    <xf numFmtId="0" fontId="93" fillId="4" borderId="4" xfId="0" applyFont="1" applyFill="1" applyBorder="1" applyAlignment="1" applyProtection="1">
      <alignment horizontal="center" vertical="center" wrapText="1"/>
    </xf>
    <xf numFmtId="0" fontId="93" fillId="4" borderId="5" xfId="0" applyFont="1" applyFill="1" applyBorder="1" applyAlignment="1" applyProtection="1">
      <alignment horizontal="center" vertical="center" wrapText="1"/>
    </xf>
    <xf numFmtId="0" fontId="36" fillId="0" borderId="32" xfId="0" applyFont="1" applyBorder="1" applyAlignment="1">
      <alignment horizontal="center" vertical="center"/>
    </xf>
    <xf numFmtId="0" fontId="36" fillId="16" borderId="19" xfId="0" applyFont="1" applyFill="1" applyBorder="1" applyAlignment="1">
      <alignment horizontal="center" vertical="center"/>
    </xf>
    <xf numFmtId="0" fontId="36" fillId="16" borderId="21" xfId="0" applyFont="1" applyFill="1" applyBorder="1" applyAlignment="1">
      <alignment horizontal="center" vertical="center"/>
    </xf>
    <xf numFmtId="0" fontId="36" fillId="16" borderId="20" xfId="0" applyFont="1" applyFill="1" applyBorder="1" applyAlignment="1">
      <alignment horizontal="center" vertical="center"/>
    </xf>
    <xf numFmtId="0" fontId="55" fillId="4" borderId="14" xfId="0" applyFont="1" applyFill="1" applyBorder="1" applyAlignment="1" applyProtection="1">
      <alignment horizontal="left" vertical="top" wrapText="1"/>
      <protection locked="0"/>
    </xf>
    <xf numFmtId="0" fontId="55" fillId="4" borderId="4" xfId="0" applyFont="1" applyFill="1" applyBorder="1" applyAlignment="1" applyProtection="1">
      <alignment horizontal="left" vertical="top" wrapText="1"/>
      <protection locked="0"/>
    </xf>
    <xf numFmtId="0" fontId="55" fillId="4" borderId="5" xfId="0" applyFont="1" applyFill="1" applyBorder="1" applyAlignment="1" applyProtection="1">
      <alignment horizontal="left" vertical="top" wrapText="1"/>
      <protection locked="0"/>
    </xf>
    <xf numFmtId="0" fontId="55" fillId="4" borderId="16" xfId="0" applyFont="1" applyFill="1" applyBorder="1" applyAlignment="1" applyProtection="1">
      <alignment horizontal="left" vertical="top" wrapText="1"/>
      <protection locked="0"/>
    </xf>
    <xf numFmtId="0" fontId="55" fillId="4" borderId="12" xfId="0" applyFont="1" applyFill="1" applyBorder="1" applyAlignment="1" applyProtection="1">
      <alignment horizontal="left" vertical="top" wrapText="1"/>
      <protection locked="0"/>
    </xf>
    <xf numFmtId="0" fontId="55" fillId="4" borderId="13" xfId="0" applyFont="1" applyFill="1" applyBorder="1" applyAlignment="1" applyProtection="1">
      <alignment horizontal="left" vertical="top" wrapText="1"/>
      <protection locked="0"/>
    </xf>
    <xf numFmtId="0" fontId="7" fillId="4" borderId="6" xfId="9" applyFill="1" applyBorder="1" applyAlignment="1" applyProtection="1">
      <alignment horizontal="left"/>
      <protection locked="0"/>
    </xf>
    <xf numFmtId="0" fontId="18" fillId="0" borderId="48" xfId="9" applyFont="1" applyBorder="1" applyAlignment="1">
      <alignment horizontal="center" vertical="center" wrapText="1"/>
    </xf>
    <xf numFmtId="0" fontId="18" fillId="0" borderId="53" xfId="9" applyFont="1" applyBorder="1" applyAlignment="1">
      <alignment horizontal="center" vertical="center" wrapText="1"/>
    </xf>
    <xf numFmtId="0" fontId="29" fillId="4" borderId="7" xfId="9" applyFont="1" applyFill="1" applyBorder="1" applyAlignment="1">
      <alignment horizontal="left"/>
    </xf>
    <xf numFmtId="0" fontId="29" fillId="4" borderId="8" xfId="9" applyFont="1" applyFill="1" applyBorder="1" applyAlignment="1">
      <alignment horizontal="left"/>
    </xf>
    <xf numFmtId="14" fontId="7" fillId="4" borderId="6" xfId="9" applyNumberFormat="1" applyFill="1" applyBorder="1" applyAlignment="1" applyProtection="1">
      <alignment horizontal="center"/>
      <protection locked="0"/>
    </xf>
    <xf numFmtId="14" fontId="7" fillId="4" borderId="9" xfId="9" applyNumberFormat="1" applyFill="1" applyBorder="1" applyAlignment="1" applyProtection="1">
      <alignment horizontal="center"/>
      <protection locked="0"/>
    </xf>
    <xf numFmtId="0" fontId="29" fillId="4" borderId="2" xfId="9" applyFont="1" applyFill="1" applyBorder="1" applyAlignment="1">
      <alignment horizontal="left"/>
    </xf>
    <xf numFmtId="0" fontId="7" fillId="4" borderId="3" xfId="9" applyFill="1" applyBorder="1" applyAlignment="1">
      <alignment horizontal="center"/>
    </xf>
    <xf numFmtId="0" fontId="7" fillId="4" borderId="6" xfId="9" applyFill="1" applyBorder="1" applyAlignment="1">
      <alignment horizontal="center"/>
    </xf>
    <xf numFmtId="0" fontId="18" fillId="0" borderId="51" xfId="9" quotePrefix="1" applyFont="1" applyBorder="1" applyAlignment="1">
      <alignment horizontal="center" vertical="center" wrapText="1"/>
    </xf>
    <xf numFmtId="0" fontId="18" fillId="0" borderId="54" xfId="9" quotePrefix="1" applyFont="1" applyBorder="1" applyAlignment="1">
      <alignment horizontal="center" vertical="center" wrapText="1"/>
    </xf>
    <xf numFmtId="0" fontId="22" fillId="7" borderId="4" xfId="9" applyFont="1" applyFill="1" applyBorder="1" applyAlignment="1" applyProtection="1">
      <alignment horizontal="left"/>
      <protection locked="0"/>
    </xf>
    <xf numFmtId="0" fontId="22" fillId="7" borderId="5" xfId="9" applyFont="1" applyFill="1" applyBorder="1" applyAlignment="1" applyProtection="1">
      <alignment horizontal="left"/>
      <protection locked="0"/>
    </xf>
    <xf numFmtId="0" fontId="33" fillId="4" borderId="19" xfId="9" applyFont="1" applyFill="1" applyBorder="1" applyAlignment="1">
      <alignment horizontal="left"/>
    </xf>
    <xf numFmtId="0" fontId="33" fillId="4" borderId="21" xfId="9" applyFont="1" applyFill="1" applyBorder="1" applyAlignment="1">
      <alignment horizontal="left"/>
    </xf>
    <xf numFmtId="0" fontId="33" fillId="4" borderId="20" xfId="9" applyFont="1" applyFill="1" applyBorder="1" applyAlignment="1">
      <alignment horizontal="left"/>
    </xf>
    <xf numFmtId="0" fontId="18" fillId="0" borderId="47" xfId="9" applyFont="1" applyBorder="1" applyAlignment="1">
      <alignment horizontal="center" vertical="center" wrapText="1"/>
    </xf>
    <xf numFmtId="0" fontId="18" fillId="0" borderId="52" xfId="9" applyFont="1" applyBorder="1" applyAlignment="1">
      <alignment horizontal="center" vertical="center" wrapText="1"/>
    </xf>
    <xf numFmtId="0" fontId="18" fillId="0" borderId="27" xfId="9" applyFont="1" applyBorder="1" applyAlignment="1">
      <alignment horizontal="center" vertical="center" wrapText="1"/>
    </xf>
    <xf numFmtId="0" fontId="18" fillId="0" borderId="48" xfId="9" quotePrefix="1" applyFont="1" applyBorder="1" applyAlignment="1">
      <alignment horizontal="center" vertical="center" wrapText="1"/>
    </xf>
    <xf numFmtId="0" fontId="18" fillId="0" borderId="53" xfId="9" quotePrefix="1" applyFont="1" applyBorder="1" applyAlignment="1">
      <alignment horizontal="center" vertical="center" wrapText="1"/>
    </xf>
    <xf numFmtId="0" fontId="121" fillId="4" borderId="19" xfId="9" applyFont="1" applyFill="1" applyBorder="1" applyAlignment="1">
      <alignment horizontal="center"/>
    </xf>
    <xf numFmtId="0" fontId="121" fillId="4" borderId="21" xfId="9" applyFont="1" applyFill="1" applyBorder="1" applyAlignment="1">
      <alignment horizontal="center"/>
    </xf>
    <xf numFmtId="0" fontId="121" fillId="4" borderId="20" xfId="9" applyFont="1" applyFill="1" applyBorder="1" applyAlignment="1">
      <alignment horizontal="center"/>
    </xf>
    <xf numFmtId="0" fontId="18" fillId="7" borderId="26" xfId="9" applyFont="1" applyFill="1" applyBorder="1" applyAlignment="1">
      <alignment horizontal="left" vertical="top"/>
    </xf>
    <xf numFmtId="0" fontId="18" fillId="7" borderId="27" xfId="9" applyFont="1" applyFill="1" applyBorder="1" applyAlignment="1">
      <alignment horizontal="left" vertical="top"/>
    </xf>
    <xf numFmtId="0" fontId="18" fillId="7" borderId="28" xfId="9" applyFont="1" applyFill="1" applyBorder="1" applyAlignment="1">
      <alignment horizontal="center" vertical="top"/>
    </xf>
    <xf numFmtId="0" fontId="18" fillId="7" borderId="49" xfId="9" applyFont="1" applyFill="1" applyBorder="1" applyAlignment="1">
      <alignment horizontal="center" vertical="top"/>
    </xf>
    <xf numFmtId="0" fontId="18" fillId="7" borderId="50" xfId="9" applyFont="1" applyFill="1" applyBorder="1" applyAlignment="1">
      <alignment horizontal="center" vertical="top"/>
    </xf>
    <xf numFmtId="0" fontId="18" fillId="4" borderId="27" xfId="5" applyFont="1" applyFill="1" applyBorder="1" applyAlignment="1">
      <alignment horizontal="left" vertical="top"/>
    </xf>
    <xf numFmtId="0" fontId="18" fillId="7" borderId="27" xfId="5" applyFont="1" applyFill="1" applyBorder="1" applyAlignment="1">
      <alignment horizontal="left" vertical="top"/>
    </xf>
    <xf numFmtId="0" fontId="18" fillId="7" borderId="40" xfId="9" quotePrefix="1" applyFont="1" applyFill="1" applyBorder="1" applyAlignment="1">
      <alignment horizontal="center"/>
    </xf>
    <xf numFmtId="0" fontId="18" fillId="4" borderId="40" xfId="5" applyFont="1" applyFill="1" applyBorder="1" applyAlignment="1">
      <alignment horizontal="left" vertical="top"/>
    </xf>
    <xf numFmtId="0" fontId="18" fillId="7" borderId="40" xfId="5" applyFont="1" applyFill="1" applyBorder="1" applyAlignment="1">
      <alignment horizontal="left" vertical="top"/>
    </xf>
    <xf numFmtId="0" fontId="118" fillId="7" borderId="28" xfId="5" applyFont="1" applyFill="1" applyBorder="1" applyAlignment="1">
      <alignment horizontal="left" vertical="center"/>
    </xf>
    <xf numFmtId="0" fontId="118" fillId="7" borderId="49" xfId="5" applyFont="1" applyFill="1" applyBorder="1" applyAlignment="1">
      <alignment horizontal="left" vertical="center"/>
    </xf>
    <xf numFmtId="0" fontId="118" fillId="7" borderId="57" xfId="5" applyFont="1" applyFill="1" applyBorder="1" applyAlignment="1">
      <alignment horizontal="left" vertical="center"/>
    </xf>
    <xf numFmtId="0" fontId="118" fillId="7" borderId="43" xfId="5" applyFont="1" applyFill="1" applyBorder="1" applyAlignment="1">
      <alignment horizontal="left" vertical="top"/>
    </xf>
    <xf numFmtId="0" fontId="118" fillId="7" borderId="44" xfId="5" applyFont="1" applyFill="1" applyBorder="1" applyAlignment="1">
      <alignment horizontal="left" vertical="top"/>
    </xf>
    <xf numFmtId="0" fontId="118" fillId="7" borderId="46" xfId="5" applyFont="1" applyFill="1" applyBorder="1" applyAlignment="1">
      <alignment horizontal="left" vertical="top"/>
    </xf>
    <xf numFmtId="0" fontId="7" fillId="7" borderId="21" xfId="9" applyFill="1" applyBorder="1" applyAlignment="1">
      <alignment horizontal="center"/>
    </xf>
    <xf numFmtId="0" fontId="7" fillId="7" borderId="20" xfId="9" applyFill="1" applyBorder="1" applyAlignment="1">
      <alignment horizontal="center"/>
    </xf>
    <xf numFmtId="0" fontId="6" fillId="4" borderId="14" xfId="9" applyFont="1" applyFill="1" applyBorder="1" applyAlignment="1">
      <alignment horizontal="center" vertical="center"/>
    </xf>
    <xf numFmtId="0" fontId="6" fillId="4" borderId="4" xfId="9" applyFont="1" applyFill="1" applyBorder="1" applyAlignment="1">
      <alignment horizontal="center" vertical="center"/>
    </xf>
    <xf numFmtId="0" fontId="6" fillId="4" borderId="5" xfId="9" applyFont="1" applyFill="1" applyBorder="1" applyAlignment="1">
      <alignment horizontal="center" vertical="center"/>
    </xf>
    <xf numFmtId="0" fontId="14" fillId="7" borderId="27" xfId="9" applyFont="1" applyFill="1" applyBorder="1" applyAlignment="1">
      <alignment horizontal="center"/>
    </xf>
    <xf numFmtId="0" fontId="14" fillId="7" borderId="27" xfId="9" applyFont="1" applyFill="1" applyBorder="1" applyAlignment="1">
      <alignment horizontal="left"/>
    </xf>
    <xf numFmtId="0" fontId="14" fillId="7" borderId="29" xfId="9" applyFont="1" applyFill="1" applyBorder="1" applyAlignment="1">
      <alignment horizontal="left"/>
    </xf>
    <xf numFmtId="0" fontId="14" fillId="7" borderId="40" xfId="9" applyFont="1" applyFill="1" applyBorder="1" applyAlignment="1">
      <alignment horizontal="center"/>
    </xf>
    <xf numFmtId="0" fontId="14" fillId="7" borderId="40" xfId="9" applyFont="1" applyFill="1" applyBorder="1" applyAlignment="1">
      <alignment horizontal="left"/>
    </xf>
    <xf numFmtId="0" fontId="14" fillId="7" borderId="41" xfId="9" applyFont="1" applyFill="1" applyBorder="1" applyAlignment="1">
      <alignment horizontal="left"/>
    </xf>
    <xf numFmtId="0" fontId="112" fillId="4" borderId="19" xfId="0" applyFont="1" applyFill="1" applyBorder="1" applyAlignment="1">
      <alignment horizontal="center"/>
    </xf>
    <xf numFmtId="0" fontId="112" fillId="4" borderId="21" xfId="0" applyFont="1" applyFill="1" applyBorder="1" applyAlignment="1">
      <alignment horizontal="center"/>
    </xf>
    <xf numFmtId="0" fontId="112" fillId="4" borderId="20" xfId="0" applyFont="1" applyFill="1" applyBorder="1" applyAlignment="1">
      <alignment horizontal="center"/>
    </xf>
    <xf numFmtId="0" fontId="0" fillId="4" borderId="14" xfId="0" applyFill="1" applyBorder="1" applyAlignment="1">
      <alignment horizontal="center"/>
    </xf>
    <xf numFmtId="0" fontId="0" fillId="4" borderId="4" xfId="0" applyFill="1" applyBorder="1" applyAlignment="1">
      <alignment horizontal="center"/>
    </xf>
    <xf numFmtId="0" fontId="0" fillId="4" borderId="5" xfId="0" applyFill="1" applyBorder="1" applyAlignment="1">
      <alignment horizontal="center"/>
    </xf>
    <xf numFmtId="0" fontId="0" fillId="4" borderId="15" xfId="0" applyFill="1" applyBorder="1" applyAlignment="1">
      <alignment horizontal="center"/>
    </xf>
    <xf numFmtId="0" fontId="0" fillId="7" borderId="0" xfId="0" applyFill="1" applyAlignment="1">
      <alignment horizontal="center"/>
    </xf>
    <xf numFmtId="0" fontId="0" fillId="4" borderId="11" xfId="0" applyFill="1" applyBorder="1" applyAlignment="1">
      <alignment horizontal="center"/>
    </xf>
    <xf numFmtId="0" fontId="0" fillId="4" borderId="16" xfId="0" applyFill="1" applyBorder="1" applyAlignment="1">
      <alignment horizontal="center"/>
    </xf>
    <xf numFmtId="0" fontId="0" fillId="4" borderId="12" xfId="0" applyFill="1" applyBorder="1" applyAlignment="1">
      <alignment horizontal="center"/>
    </xf>
    <xf numFmtId="0" fontId="0" fillId="4" borderId="13" xfId="0" applyFill="1" applyBorder="1" applyAlignment="1">
      <alignment horizontal="center"/>
    </xf>
    <xf numFmtId="0" fontId="0" fillId="4" borderId="16" xfId="0" applyFill="1" applyBorder="1" applyAlignment="1">
      <alignment horizontal="left"/>
    </xf>
    <xf numFmtId="0" fontId="0" fillId="4" borderId="12" xfId="0" applyFill="1" applyBorder="1" applyAlignment="1">
      <alignment horizontal="left"/>
    </xf>
    <xf numFmtId="0" fontId="0" fillId="4" borderId="13" xfId="0" applyFill="1" applyBorder="1" applyAlignment="1">
      <alignment horizontal="left"/>
    </xf>
    <xf numFmtId="0" fontId="29" fillId="4" borderId="2" xfId="0" applyFont="1" applyFill="1" applyBorder="1" applyAlignment="1">
      <alignment horizontal="left"/>
    </xf>
    <xf numFmtId="0" fontId="29" fillId="4" borderId="7" xfId="0" applyFont="1" applyFill="1" applyBorder="1" applyAlignment="1">
      <alignment horizontal="left"/>
    </xf>
    <xf numFmtId="0" fontId="29" fillId="4" borderId="8" xfId="0" applyFont="1" applyFill="1" applyBorder="1" applyAlignment="1">
      <alignment horizontal="left"/>
    </xf>
    <xf numFmtId="0" fontId="0" fillId="4" borderId="10" xfId="0" applyFill="1" applyBorder="1" applyAlignment="1">
      <alignment horizontal="left"/>
    </xf>
    <xf numFmtId="0" fontId="0" fillId="4" borderId="0" xfId="0" applyFill="1" applyAlignment="1">
      <alignment horizontal="left"/>
    </xf>
    <xf numFmtId="0" fontId="0" fillId="4" borderId="0" xfId="0" applyFill="1" applyAlignment="1" applyProtection="1">
      <alignment horizontal="left"/>
      <protection locked="0"/>
    </xf>
    <xf numFmtId="14" fontId="0" fillId="4" borderId="0" xfId="0" applyNumberFormat="1" applyFill="1" applyAlignment="1" applyProtection="1">
      <alignment horizontal="left"/>
      <protection locked="0"/>
    </xf>
    <xf numFmtId="0" fontId="0" fillId="4" borderId="17" xfId="0" applyFill="1" applyBorder="1" applyAlignment="1" applyProtection="1">
      <alignment horizontal="left"/>
      <protection locked="0"/>
    </xf>
    <xf numFmtId="0" fontId="54" fillId="4" borderId="39" xfId="0" applyFont="1" applyFill="1" applyBorder="1" applyAlignment="1" applyProtection="1">
      <alignment horizontal="left" wrapText="1"/>
      <protection locked="0"/>
    </xf>
    <xf numFmtId="0" fontId="54" fillId="4" borderId="45" xfId="0" applyFont="1" applyFill="1" applyBorder="1" applyAlignment="1" applyProtection="1">
      <alignment horizontal="left" wrapText="1"/>
      <protection locked="0"/>
    </xf>
    <xf numFmtId="0" fontId="54" fillId="4" borderId="43" xfId="0" applyFont="1" applyFill="1" applyBorder="1" applyAlignment="1" applyProtection="1">
      <alignment horizontal="center" wrapText="1"/>
      <protection locked="0"/>
    </xf>
    <xf numFmtId="0" fontId="54" fillId="4" borderId="44" xfId="0" applyFont="1" applyFill="1" applyBorder="1" applyAlignment="1" applyProtection="1">
      <alignment horizontal="center" wrapText="1"/>
      <protection locked="0"/>
    </xf>
    <xf numFmtId="0" fontId="54" fillId="4" borderId="46" xfId="0" applyFont="1" applyFill="1" applyBorder="1" applyAlignment="1" applyProtection="1">
      <alignment horizontal="center" wrapText="1"/>
      <protection locked="0"/>
    </xf>
    <xf numFmtId="0" fontId="88" fillId="7" borderId="19" xfId="0" applyFont="1" applyFill="1" applyBorder="1" applyAlignment="1" applyProtection="1">
      <alignment horizontal="center" wrapText="1"/>
      <protection locked="0"/>
    </xf>
    <xf numFmtId="0" fontId="88" fillId="7" borderId="21" xfId="0" applyFont="1" applyFill="1" applyBorder="1" applyAlignment="1" applyProtection="1">
      <alignment horizontal="center" wrapText="1"/>
      <protection locked="0"/>
    </xf>
    <xf numFmtId="0" fontId="88" fillId="7" borderId="20" xfId="0" applyFont="1" applyFill="1" applyBorder="1" applyAlignment="1" applyProtection="1">
      <alignment horizontal="center" wrapText="1"/>
      <protection locked="0"/>
    </xf>
    <xf numFmtId="0" fontId="99" fillId="4" borderId="14" xfId="0" applyFont="1" applyFill="1" applyBorder="1" applyAlignment="1" applyProtection="1">
      <alignment horizontal="left" vertical="center" wrapText="1"/>
      <protection locked="0"/>
    </xf>
    <xf numFmtId="0" fontId="99" fillId="4" borderId="4" xfId="0" applyFont="1" applyFill="1" applyBorder="1" applyAlignment="1" applyProtection="1">
      <alignment horizontal="left" vertical="center" wrapText="1"/>
      <protection locked="0"/>
    </xf>
    <xf numFmtId="0" fontId="99" fillId="4" borderId="90" xfId="0" applyFont="1" applyFill="1" applyBorder="1" applyAlignment="1" applyProtection="1">
      <alignment horizontal="left" vertical="center" wrapText="1"/>
      <protection locked="0"/>
    </xf>
    <xf numFmtId="0" fontId="99" fillId="4" borderId="16" xfId="0" applyFont="1" applyFill="1" applyBorder="1" applyAlignment="1" applyProtection="1">
      <alignment horizontal="left" vertical="center" wrapText="1"/>
      <protection locked="0"/>
    </xf>
    <xf numFmtId="0" fontId="99" fillId="4" borderId="12" xfId="0" applyFont="1" applyFill="1" applyBorder="1" applyAlignment="1" applyProtection="1">
      <alignment horizontal="left" vertical="center" wrapText="1"/>
      <protection locked="0"/>
    </xf>
    <xf numFmtId="0" fontId="99" fillId="4" borderId="56" xfId="0" applyFont="1" applyFill="1" applyBorder="1" applyAlignment="1" applyProtection="1">
      <alignment horizontal="left" vertical="center" wrapText="1"/>
      <protection locked="0"/>
    </xf>
    <xf numFmtId="0" fontId="36" fillId="4" borderId="95" xfId="0" applyFont="1" applyFill="1" applyBorder="1" applyAlignment="1" applyProtection="1">
      <alignment horizontal="center" vertical="center"/>
      <protection locked="0"/>
    </xf>
    <xf numFmtId="0" fontId="36" fillId="4" borderId="4" xfId="0" applyFont="1" applyFill="1" applyBorder="1" applyAlignment="1" applyProtection="1">
      <alignment horizontal="center" vertical="center"/>
      <protection locked="0"/>
    </xf>
    <xf numFmtId="0" fontId="36" fillId="4" borderId="25" xfId="0" applyFont="1" applyFill="1" applyBorder="1" applyAlignment="1" applyProtection="1">
      <alignment horizontal="center" vertical="center"/>
      <protection locked="0"/>
    </xf>
    <xf numFmtId="0" fontId="36" fillId="4" borderId="12" xfId="0" applyFont="1" applyFill="1" applyBorder="1" applyAlignment="1" applyProtection="1">
      <alignment horizontal="center" vertical="center"/>
      <protection locked="0"/>
    </xf>
    <xf numFmtId="0" fontId="36" fillId="4" borderId="14" xfId="0" applyFont="1" applyFill="1" applyBorder="1" applyAlignment="1" applyProtection="1">
      <alignment horizontal="left" vertical="center"/>
      <protection locked="0"/>
    </xf>
    <xf numFmtId="0" fontId="36" fillId="4" borderId="4" xfId="0" applyFont="1" applyFill="1" applyBorder="1" applyAlignment="1" applyProtection="1">
      <alignment horizontal="left" vertical="center"/>
      <protection locked="0"/>
    </xf>
    <xf numFmtId="0" fontId="36" fillId="4" borderId="5" xfId="0" applyFont="1" applyFill="1" applyBorder="1" applyAlignment="1" applyProtection="1">
      <alignment horizontal="left" vertical="center"/>
      <protection locked="0"/>
    </xf>
    <xf numFmtId="0" fontId="36" fillId="4" borderId="16" xfId="0" applyFont="1" applyFill="1" applyBorder="1" applyAlignment="1" applyProtection="1">
      <alignment horizontal="left" vertical="center"/>
      <protection locked="0"/>
    </xf>
    <xf numFmtId="0" fontId="36" fillId="4" borderId="12" xfId="0" applyFont="1" applyFill="1" applyBorder="1" applyAlignment="1" applyProtection="1">
      <alignment horizontal="left" vertical="center"/>
      <protection locked="0"/>
    </xf>
    <xf numFmtId="0" fontId="36" fillId="4" borderId="13" xfId="0" applyFont="1" applyFill="1" applyBorder="1" applyAlignment="1" applyProtection="1">
      <alignment horizontal="left" vertical="center"/>
      <protection locked="0"/>
    </xf>
    <xf numFmtId="0" fontId="54" fillId="4" borderId="33" xfId="0" applyFont="1" applyFill="1" applyBorder="1" applyAlignment="1" applyProtection="1">
      <alignment horizontal="left"/>
      <protection locked="0"/>
    </xf>
    <xf numFmtId="0" fontId="54" fillId="4" borderId="35" xfId="0" applyFont="1" applyFill="1" applyBorder="1" applyAlignment="1" applyProtection="1">
      <alignment horizontal="left"/>
      <protection locked="0"/>
    </xf>
    <xf numFmtId="0" fontId="18" fillId="14" borderId="1" xfId="0" applyFont="1" applyFill="1" applyBorder="1" applyAlignment="1" applyProtection="1">
      <alignment horizontal="left"/>
      <protection locked="0"/>
    </xf>
    <xf numFmtId="0" fontId="18" fillId="4" borderId="44" xfId="0" applyFont="1" applyFill="1" applyBorder="1" applyAlignment="1" applyProtection="1">
      <alignment horizontal="left"/>
      <protection locked="0"/>
    </xf>
    <xf numFmtId="0" fontId="18" fillId="4" borderId="46" xfId="0" applyFont="1" applyFill="1" applyBorder="1" applyAlignment="1" applyProtection="1">
      <alignment horizontal="left"/>
      <protection locked="0"/>
    </xf>
    <xf numFmtId="0" fontId="18" fillId="0" borderId="15"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56" xfId="0" applyFont="1" applyBorder="1" applyAlignment="1">
      <alignment horizontal="center" vertical="center" wrapText="1"/>
    </xf>
    <xf numFmtId="0" fontId="18" fillId="0" borderId="37" xfId="0" applyFont="1" applyBorder="1" applyAlignment="1">
      <alignment horizontal="center" vertical="center" wrapText="1"/>
    </xf>
    <xf numFmtId="0" fontId="18" fillId="0" borderId="53" xfId="0" applyFont="1" applyBorder="1" applyAlignment="1">
      <alignment horizontal="center" vertical="center" wrapText="1"/>
    </xf>
    <xf numFmtId="0" fontId="18" fillId="0" borderId="27" xfId="0" applyFont="1" applyBorder="1" applyAlignment="1">
      <alignment horizontal="center" vertical="center" wrapText="1"/>
    </xf>
    <xf numFmtId="0" fontId="18" fillId="0" borderId="48" xfId="0" applyFont="1" applyBorder="1" applyAlignment="1">
      <alignment horizontal="center" vertical="center" wrapText="1"/>
    </xf>
    <xf numFmtId="0" fontId="18" fillId="0" borderId="48" xfId="0" quotePrefix="1" applyFont="1" applyBorder="1" applyAlignment="1">
      <alignment horizontal="center" vertical="center" wrapText="1"/>
    </xf>
    <xf numFmtId="0" fontId="18" fillId="0" borderId="37" xfId="0" quotePrefix="1" applyFont="1" applyBorder="1" applyAlignment="1">
      <alignment horizontal="center" vertical="center" wrapText="1"/>
    </xf>
    <xf numFmtId="0" fontId="18" fillId="0" borderId="28" xfId="0" quotePrefix="1" applyFont="1" applyBorder="1" applyAlignment="1">
      <alignment horizontal="center" vertical="center"/>
    </xf>
    <xf numFmtId="0" fontId="18" fillId="0" borderId="49" xfId="0" applyFont="1" applyBorder="1" applyAlignment="1">
      <alignment horizontal="center" vertical="center"/>
    </xf>
    <xf numFmtId="0" fontId="18" fillId="0" borderId="50" xfId="0" applyFont="1" applyBorder="1" applyAlignment="1">
      <alignment horizontal="center" vertical="center"/>
    </xf>
    <xf numFmtId="0" fontId="18" fillId="0" borderId="51" xfId="0" quotePrefix="1" applyFont="1" applyBorder="1" applyAlignment="1">
      <alignment horizontal="center" vertical="center" wrapText="1"/>
    </xf>
    <xf numFmtId="0" fontId="18" fillId="0" borderId="94" xfId="0" quotePrefix="1" applyFont="1" applyBorder="1" applyAlignment="1">
      <alignment horizontal="center" vertical="center" wrapText="1"/>
    </xf>
    <xf numFmtId="0" fontId="20" fillId="4" borderId="38" xfId="0" applyFont="1" applyFill="1" applyBorder="1" applyAlignment="1" applyProtection="1">
      <alignment horizontal="left" vertical="center" wrapText="1"/>
      <protection locked="0"/>
    </xf>
    <xf numFmtId="0" fontId="20" fillId="4" borderId="49" xfId="0" applyFont="1" applyFill="1" applyBorder="1" applyAlignment="1" applyProtection="1">
      <alignment horizontal="left" vertical="center" wrapText="1"/>
      <protection locked="0"/>
    </xf>
    <xf numFmtId="0" fontId="20" fillId="4" borderId="57" xfId="0" applyFont="1" applyFill="1" applyBorder="1" applyAlignment="1" applyProtection="1">
      <alignment horizontal="left" vertical="center" wrapText="1"/>
      <protection locked="0"/>
    </xf>
    <xf numFmtId="0" fontId="54" fillId="4" borderId="33" xfId="0" applyFont="1" applyFill="1" applyBorder="1" applyAlignment="1" applyProtection="1">
      <alignment horizontal="left" wrapText="1"/>
      <protection locked="0"/>
    </xf>
    <xf numFmtId="0" fontId="54" fillId="4" borderId="35" xfId="0" applyFont="1" applyFill="1" applyBorder="1" applyAlignment="1" applyProtection="1">
      <alignment horizontal="left" wrapText="1"/>
      <protection locked="0"/>
    </xf>
    <xf numFmtId="0" fontId="18" fillId="4" borderId="24" xfId="0" applyFont="1" applyFill="1" applyBorder="1" applyAlignment="1" applyProtection="1">
      <alignment horizontal="left"/>
      <protection locked="0"/>
    </xf>
    <xf numFmtId="0" fontId="18" fillId="4" borderId="34" xfId="0" applyFont="1" applyFill="1" applyBorder="1" applyAlignment="1" applyProtection="1">
      <alignment horizontal="left"/>
      <protection locked="0"/>
    </xf>
    <xf numFmtId="0" fontId="18" fillId="4" borderId="59" xfId="0" applyFont="1" applyFill="1" applyBorder="1" applyAlignment="1" applyProtection="1">
      <alignment horizontal="left"/>
      <protection locked="0"/>
    </xf>
    <xf numFmtId="0" fontId="18" fillId="7" borderId="43" xfId="0" quotePrefix="1" applyFont="1" applyFill="1" applyBorder="1" applyAlignment="1">
      <alignment horizontal="center"/>
    </xf>
    <xf numFmtId="0" fontId="18" fillId="7" borderId="44" xfId="0" quotePrefix="1" applyFont="1" applyFill="1" applyBorder="1" applyAlignment="1">
      <alignment horizontal="center"/>
    </xf>
    <xf numFmtId="0" fontId="18" fillId="7" borderId="45" xfId="0" quotePrefix="1" applyFont="1" applyFill="1" applyBorder="1" applyAlignment="1">
      <alignment horizontal="center"/>
    </xf>
    <xf numFmtId="0" fontId="18" fillId="7" borderId="40" xfId="0" applyFont="1" applyFill="1" applyBorder="1" applyAlignment="1">
      <alignment horizontal="left" vertical="top"/>
    </xf>
    <xf numFmtId="0" fontId="18" fillId="7" borderId="46" xfId="0" quotePrefix="1" applyFont="1" applyFill="1" applyBorder="1" applyAlignment="1">
      <alignment horizontal="center"/>
    </xf>
    <xf numFmtId="0" fontId="18" fillId="7" borderId="26" xfId="0" applyFont="1" applyFill="1" applyBorder="1" applyAlignment="1">
      <alignment horizontal="left" vertical="top"/>
    </xf>
    <xf numFmtId="0" fontId="18" fillId="7" borderId="27" xfId="0" applyFont="1" applyFill="1" applyBorder="1" applyAlignment="1">
      <alignment horizontal="left" vertical="top"/>
    </xf>
    <xf numFmtId="0" fontId="0" fillId="7" borderId="27" xfId="0" applyFill="1" applyBorder="1" applyAlignment="1">
      <alignment horizontal="center" vertical="top"/>
    </xf>
    <xf numFmtId="0" fontId="0" fillId="7" borderId="28" xfId="0" applyFill="1" applyBorder="1" applyAlignment="1">
      <alignment horizontal="center" vertical="top"/>
    </xf>
    <xf numFmtId="0" fontId="18" fillId="7" borderId="28" xfId="0" applyFont="1" applyFill="1" applyBorder="1" applyAlignment="1">
      <alignment horizontal="left" vertical="top"/>
    </xf>
    <xf numFmtId="0" fontId="18" fillId="7" borderId="49" xfId="0" applyFont="1" applyFill="1" applyBorder="1" applyAlignment="1">
      <alignment horizontal="left" vertical="top"/>
    </xf>
    <xf numFmtId="0" fontId="18" fillId="7" borderId="50" xfId="0" applyFont="1" applyFill="1" applyBorder="1" applyAlignment="1">
      <alignment horizontal="left" vertical="top"/>
    </xf>
    <xf numFmtId="0" fontId="14" fillId="7" borderId="27" xfId="0" quotePrefix="1" applyFont="1" applyFill="1" applyBorder="1" applyAlignment="1" applyProtection="1">
      <alignment horizontal="left"/>
      <protection locked="0"/>
    </xf>
    <xf numFmtId="0" fontId="14" fillId="7" borderId="29" xfId="0" quotePrefix="1" applyFont="1" applyFill="1" applyBorder="1" applyAlignment="1" applyProtection="1">
      <alignment horizontal="left"/>
      <protection locked="0"/>
    </xf>
    <xf numFmtId="0" fontId="6" fillId="4" borderId="14" xfId="0" applyFont="1" applyFill="1" applyBorder="1" applyAlignment="1">
      <alignment horizontal="center" vertical="center" wrapText="1"/>
    </xf>
    <xf numFmtId="0" fontId="14" fillId="7" borderId="27" xfId="0" applyFont="1" applyFill="1" applyBorder="1" applyAlignment="1">
      <alignment horizontal="center"/>
    </xf>
    <xf numFmtId="0" fontId="14" fillId="7" borderId="27" xfId="0" applyFont="1" applyFill="1" applyBorder="1" applyAlignment="1">
      <alignment horizontal="left"/>
    </xf>
    <xf numFmtId="0" fontId="14" fillId="7" borderId="29" xfId="0" applyFont="1" applyFill="1" applyBorder="1" applyAlignment="1">
      <alignment horizontal="left"/>
    </xf>
    <xf numFmtId="0" fontId="14" fillId="7" borderId="40" xfId="0" applyFont="1" applyFill="1" applyBorder="1" applyAlignment="1">
      <alignment horizontal="center"/>
    </xf>
    <xf numFmtId="0" fontId="14" fillId="7" borderId="40" xfId="0" applyFont="1" applyFill="1" applyBorder="1" applyAlignment="1">
      <alignment horizontal="left"/>
    </xf>
    <xf numFmtId="0" fontId="14" fillId="7" borderId="41" xfId="0" applyFont="1" applyFill="1" applyBorder="1" applyAlignment="1">
      <alignment horizontal="left"/>
    </xf>
    <xf numFmtId="0" fontId="33" fillId="4" borderId="39" xfId="0" applyFont="1" applyFill="1" applyBorder="1" applyAlignment="1">
      <alignment horizontal="center"/>
    </xf>
    <xf numFmtId="0" fontId="33" fillId="4" borderId="44" xfId="0" applyFont="1" applyFill="1" applyBorder="1" applyAlignment="1">
      <alignment horizontal="center"/>
    </xf>
    <xf numFmtId="0" fontId="33" fillId="4" borderId="46" xfId="0" applyFont="1" applyFill="1" applyBorder="1" applyAlignment="1">
      <alignment horizontal="center"/>
    </xf>
    <xf numFmtId="0" fontId="6" fillId="4" borderId="21"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18" fillId="7" borderId="38" xfId="0" quotePrefix="1" applyFont="1" applyFill="1" applyBorder="1" applyAlignment="1">
      <alignment horizontal="left" vertical="center"/>
    </xf>
    <xf numFmtId="0" fontId="18" fillId="7" borderId="49" xfId="0" quotePrefix="1" applyFont="1" applyFill="1" applyBorder="1" applyAlignment="1">
      <alignment horizontal="left" vertical="center"/>
    </xf>
    <xf numFmtId="0" fontId="122" fillId="7" borderId="49" xfId="0" applyFont="1" applyFill="1" applyBorder="1" applyAlignment="1">
      <alignment horizontal="center" vertical="center"/>
    </xf>
    <xf numFmtId="0" fontId="122" fillId="7" borderId="50" xfId="0" applyFont="1" applyFill="1" applyBorder="1" applyAlignment="1">
      <alignment horizontal="center" vertical="center"/>
    </xf>
    <xf numFmtId="0" fontId="18" fillId="7" borderId="28" xfId="0" quotePrefix="1" applyFont="1" applyFill="1" applyBorder="1" applyAlignment="1">
      <alignment horizontal="left" vertical="center"/>
    </xf>
    <xf numFmtId="0" fontId="122" fillId="7" borderId="49" xfId="0" quotePrefix="1" applyFont="1" applyFill="1" applyBorder="1" applyAlignment="1">
      <alignment horizontal="center" vertical="center"/>
    </xf>
    <xf numFmtId="0" fontId="122" fillId="7" borderId="57" xfId="0" quotePrefix="1" applyFont="1" applyFill="1" applyBorder="1" applyAlignment="1">
      <alignment horizontal="center" vertical="center"/>
    </xf>
    <xf numFmtId="0" fontId="18" fillId="7" borderId="30" xfId="0" quotePrefix="1" applyFont="1" applyFill="1" applyBorder="1" applyAlignment="1">
      <alignment horizontal="left" vertical="center"/>
    </xf>
    <xf numFmtId="0" fontId="18" fillId="7" borderId="7" xfId="0" quotePrefix="1" applyFont="1" applyFill="1" applyBorder="1" applyAlignment="1">
      <alignment horizontal="left" vertical="center"/>
    </xf>
    <xf numFmtId="0" fontId="122" fillId="7" borderId="7" xfId="0" applyFont="1" applyFill="1" applyBorder="1" applyAlignment="1">
      <alignment horizontal="center" vertical="center"/>
    </xf>
    <xf numFmtId="0" fontId="122" fillId="7" borderId="8" xfId="0" applyFont="1" applyFill="1" applyBorder="1" applyAlignment="1">
      <alignment horizontal="center" vertical="center"/>
    </xf>
    <xf numFmtId="0" fontId="18" fillId="7" borderId="2" xfId="0" quotePrefix="1" applyFont="1" applyFill="1" applyBorder="1" applyAlignment="1">
      <alignment horizontal="left" vertical="center"/>
    </xf>
    <xf numFmtId="0" fontId="122" fillId="7" borderId="7" xfId="0" quotePrefix="1" applyFont="1" applyFill="1" applyBorder="1" applyAlignment="1">
      <alignment horizontal="center" vertical="center"/>
    </xf>
    <xf numFmtId="0" fontId="122" fillId="7" borderId="31" xfId="0" quotePrefix="1" applyFont="1" applyFill="1" applyBorder="1" applyAlignment="1">
      <alignment horizontal="center" vertical="center"/>
    </xf>
    <xf numFmtId="0" fontId="18" fillId="7" borderId="30" xfId="0" applyFont="1" applyFill="1" applyBorder="1" applyAlignment="1">
      <alignment horizontal="left" vertical="center"/>
    </xf>
    <xf numFmtId="0" fontId="18" fillId="7" borderId="7" xfId="0" applyFont="1" applyFill="1" applyBorder="1" applyAlignment="1">
      <alignment horizontal="left" vertical="center"/>
    </xf>
    <xf numFmtId="0" fontId="0" fillId="7" borderId="7" xfId="0" applyFill="1" applyBorder="1" applyAlignment="1">
      <alignment horizontal="center" vertical="center"/>
    </xf>
    <xf numFmtId="0" fontId="122" fillId="7" borderId="34" xfId="0" applyFont="1" applyFill="1" applyBorder="1" applyAlignment="1">
      <alignment horizontal="center" vertical="center"/>
    </xf>
    <xf numFmtId="0" fontId="122" fillId="7" borderId="59" xfId="0" applyFont="1" applyFill="1" applyBorder="1" applyAlignment="1">
      <alignment horizontal="center" vertical="center"/>
    </xf>
    <xf numFmtId="14" fontId="18" fillId="7" borderId="34" xfId="0" quotePrefix="1" applyNumberFormat="1" applyFont="1" applyFill="1" applyBorder="1" applyAlignment="1">
      <alignment horizontal="center" vertical="center"/>
    </xf>
    <xf numFmtId="0" fontId="18" fillId="7" borderId="34" xfId="0" quotePrefix="1" applyFont="1" applyFill="1" applyBorder="1" applyAlignment="1">
      <alignment horizontal="center" vertical="center"/>
    </xf>
    <xf numFmtId="0" fontId="18" fillId="7" borderId="35" xfId="0" quotePrefix="1" applyFont="1" applyFill="1" applyBorder="1" applyAlignment="1">
      <alignment horizontal="center" vertical="center"/>
    </xf>
    <xf numFmtId="14" fontId="122" fillId="7" borderId="34" xfId="0" applyNumberFormat="1" applyFont="1" applyFill="1" applyBorder="1" applyAlignment="1">
      <alignment horizontal="center" vertical="center"/>
    </xf>
    <xf numFmtId="0" fontId="18" fillId="0" borderId="47" xfId="0" applyFont="1" applyBorder="1" applyAlignment="1">
      <alignment horizontal="center" vertical="center" wrapText="1"/>
    </xf>
    <xf numFmtId="0" fontId="18" fillId="0" borderId="52" xfId="0" applyFont="1" applyBorder="1" applyAlignment="1">
      <alignment horizontal="center" vertical="center" wrapText="1"/>
    </xf>
    <xf numFmtId="0" fontId="18" fillId="0" borderId="95" xfId="0" applyFont="1" applyBorder="1" applyAlignment="1">
      <alignment horizontal="center" vertical="center" wrapText="1"/>
    </xf>
    <xf numFmtId="0" fontId="18" fillId="0" borderId="25" xfId="0" applyFont="1" applyBorder="1" applyAlignment="1">
      <alignment horizontal="center" vertical="center" wrapText="1"/>
    </xf>
    <xf numFmtId="0" fontId="18" fillId="0" borderId="53" xfId="0" quotePrefix="1" applyFont="1" applyBorder="1" applyAlignment="1">
      <alignment horizontal="center" vertical="center" wrapText="1"/>
    </xf>
    <xf numFmtId="0" fontId="0" fillId="4" borderId="6" xfId="0" applyFill="1" applyBorder="1" applyAlignment="1" applyProtection="1">
      <alignment horizontal="left"/>
      <protection locked="0"/>
    </xf>
    <xf numFmtId="14" fontId="0" fillId="4" borderId="6" xfId="0" applyNumberFormat="1" applyFill="1" applyBorder="1" applyAlignment="1" applyProtection="1">
      <alignment horizontal="left"/>
      <protection locked="0"/>
    </xf>
    <xf numFmtId="0" fontId="0" fillId="4" borderId="9" xfId="0" applyFill="1" applyBorder="1" applyAlignment="1" applyProtection="1">
      <alignment horizontal="left"/>
      <protection locked="0"/>
    </xf>
    <xf numFmtId="0" fontId="18" fillId="0" borderId="54" xfId="0" quotePrefix="1" applyFont="1" applyBorder="1" applyAlignment="1">
      <alignment horizontal="center" vertical="center" wrapText="1"/>
    </xf>
    <xf numFmtId="0" fontId="120" fillId="4" borderId="19" xfId="0" applyFont="1" applyFill="1" applyBorder="1" applyAlignment="1">
      <alignment horizontal="center"/>
    </xf>
    <xf numFmtId="0" fontId="120" fillId="4" borderId="21" xfId="0" applyFont="1" applyFill="1" applyBorder="1" applyAlignment="1">
      <alignment horizontal="center"/>
    </xf>
    <xf numFmtId="0" fontId="120" fillId="4" borderId="20" xfId="0" applyFont="1" applyFill="1" applyBorder="1" applyAlignment="1">
      <alignment horizontal="center"/>
    </xf>
    <xf numFmtId="0" fontId="18" fillId="0" borderId="28" xfId="0" applyFont="1" applyBorder="1" applyAlignment="1">
      <alignment horizontal="center" vertical="center"/>
    </xf>
    <xf numFmtId="0" fontId="7" fillId="7" borderId="28" xfId="5" applyFill="1" applyBorder="1" applyAlignment="1">
      <alignment horizontal="center" vertical="top"/>
    </xf>
    <xf numFmtId="0" fontId="7" fillId="7" borderId="49" xfId="5" applyFill="1" applyBorder="1" applyAlignment="1">
      <alignment horizontal="center" vertical="top"/>
    </xf>
    <xf numFmtId="0" fontId="7" fillId="7" borderId="50" xfId="5" applyFill="1" applyBorder="1" applyAlignment="1">
      <alignment horizontal="center" vertical="top"/>
    </xf>
    <xf numFmtId="0" fontId="18" fillId="7" borderId="44" xfId="5" quotePrefix="1" applyFont="1" applyFill="1" applyBorder="1" applyAlignment="1">
      <alignment horizontal="center"/>
    </xf>
    <xf numFmtId="0" fontId="18" fillId="7" borderId="45" xfId="5" quotePrefix="1" applyFont="1" applyFill="1" applyBorder="1" applyAlignment="1">
      <alignment horizontal="center"/>
    </xf>
    <xf numFmtId="0" fontId="123" fillId="7" borderId="19" xfId="5" applyFont="1" applyFill="1" applyBorder="1" applyAlignment="1">
      <alignment horizontal="center"/>
    </xf>
    <xf numFmtId="0" fontId="123" fillId="7" borderId="21" xfId="5" applyFont="1" applyFill="1" applyBorder="1" applyAlignment="1">
      <alignment horizontal="center"/>
    </xf>
    <xf numFmtId="0" fontId="123" fillId="7" borderId="20" xfId="5" applyFont="1" applyFill="1" applyBorder="1" applyAlignment="1">
      <alignment horizontal="center"/>
    </xf>
    <xf numFmtId="0" fontId="7" fillId="4" borderId="3" xfId="5" applyFill="1" applyBorder="1" applyAlignment="1">
      <alignment horizontal="left"/>
    </xf>
    <xf numFmtId="0" fontId="7" fillId="4" borderId="6" xfId="5" applyFill="1" applyBorder="1" applyAlignment="1">
      <alignment horizontal="left"/>
    </xf>
    <xf numFmtId="0" fontId="7" fillId="4" borderId="6" xfId="5" applyFill="1" applyBorder="1" applyAlignment="1" applyProtection="1">
      <alignment horizontal="left"/>
      <protection locked="0"/>
    </xf>
    <xf numFmtId="0" fontId="18" fillId="4" borderId="1" xfId="5" applyFont="1" applyFill="1" applyBorder="1" applyProtection="1">
      <protection locked="0"/>
    </xf>
    <xf numFmtId="0" fontId="18" fillId="4" borderId="40" xfId="5" applyFont="1" applyFill="1" applyBorder="1" applyProtection="1">
      <protection locked="0"/>
    </xf>
    <xf numFmtId="0" fontId="123" fillId="4" borderId="16" xfId="5" applyFont="1" applyFill="1" applyBorder="1" applyAlignment="1">
      <alignment horizontal="center"/>
    </xf>
    <xf numFmtId="0" fontId="123" fillId="4" borderId="12" xfId="5" applyFont="1" applyFill="1" applyBorder="1" applyAlignment="1">
      <alignment horizontal="center"/>
    </xf>
    <xf numFmtId="0" fontId="123" fillId="4" borderId="13" xfId="5" applyFont="1" applyFill="1" applyBorder="1" applyAlignment="1">
      <alignment horizontal="center"/>
    </xf>
    <xf numFmtId="0" fontId="29" fillId="4" borderId="2" xfId="5" applyFont="1" applyFill="1" applyBorder="1" applyAlignment="1">
      <alignment horizontal="left"/>
    </xf>
    <xf numFmtId="0" fontId="29" fillId="4" borderId="7" xfId="5" applyFont="1" applyFill="1" applyBorder="1" applyAlignment="1">
      <alignment horizontal="left"/>
    </xf>
    <xf numFmtId="0" fontId="18" fillId="4" borderId="1" xfId="5" applyFont="1" applyFill="1" applyBorder="1" applyAlignment="1" applyProtection="1">
      <alignment wrapText="1"/>
      <protection locked="0"/>
    </xf>
    <xf numFmtId="0" fontId="18" fillId="4" borderId="23" xfId="5" applyFont="1" applyFill="1" applyBorder="1" applyProtection="1">
      <protection locked="0"/>
    </xf>
    <xf numFmtId="0" fontId="18" fillId="0" borderId="27" xfId="5" applyFont="1" applyBorder="1" applyAlignment="1">
      <alignment horizontal="center" vertical="center" wrapText="1"/>
    </xf>
    <xf numFmtId="0" fontId="18" fillId="0" borderId="37" xfId="5" applyFont="1" applyBorder="1" applyAlignment="1">
      <alignment horizontal="center" vertical="center" wrapText="1"/>
    </xf>
    <xf numFmtId="0" fontId="18" fillId="0" borderId="40" xfId="5" applyFont="1" applyBorder="1" applyAlignment="1">
      <alignment horizontal="center" vertical="center" wrapText="1"/>
    </xf>
    <xf numFmtId="0" fontId="18" fillId="0" borderId="29" xfId="5" quotePrefix="1" applyFont="1" applyBorder="1" applyAlignment="1">
      <alignment horizontal="center" vertical="center" wrapText="1"/>
    </xf>
    <xf numFmtId="0" fontId="18" fillId="0" borderId="94" xfId="5" quotePrefix="1" applyFont="1" applyBorder="1" applyAlignment="1">
      <alignment horizontal="center" vertical="center" wrapText="1"/>
    </xf>
    <xf numFmtId="0" fontId="18" fillId="0" borderId="41" xfId="5" quotePrefix="1" applyFont="1" applyBorder="1" applyAlignment="1">
      <alignment horizontal="center" vertical="center" wrapText="1"/>
    </xf>
    <xf numFmtId="0" fontId="18" fillId="7" borderId="1" xfId="9" applyFont="1" applyFill="1" applyBorder="1" applyAlignment="1">
      <alignment horizontal="center" vertical="top"/>
    </xf>
    <xf numFmtId="0" fontId="18" fillId="7" borderId="1" xfId="9" applyFont="1" applyFill="1" applyBorder="1" applyAlignment="1">
      <alignment horizontal="center" vertical="center"/>
    </xf>
    <xf numFmtId="14" fontId="103" fillId="7" borderId="43" xfId="5" quotePrefix="1" applyNumberFormat="1" applyFont="1" applyFill="1" applyBorder="1" applyAlignment="1">
      <alignment horizontal="left"/>
    </xf>
    <xf numFmtId="14" fontId="103" fillId="7" borderId="46" xfId="5" quotePrefix="1" applyNumberFormat="1" applyFont="1" applyFill="1" applyBorder="1" applyAlignment="1">
      <alignment horizontal="left"/>
    </xf>
    <xf numFmtId="0" fontId="18" fillId="0" borderId="26" xfId="5" applyFont="1" applyBorder="1" applyAlignment="1">
      <alignment horizontal="center" vertical="center" wrapText="1"/>
    </xf>
    <xf numFmtId="0" fontId="18" fillId="0" borderId="36" xfId="5" applyFont="1" applyBorder="1" applyAlignment="1">
      <alignment horizontal="center" vertical="center" wrapText="1"/>
    </xf>
    <xf numFmtId="0" fontId="18" fillId="0" borderId="42" xfId="5" applyFont="1" applyBorder="1" applyAlignment="1">
      <alignment horizontal="center" vertical="center" wrapText="1"/>
    </xf>
    <xf numFmtId="0" fontId="18" fillId="0" borderId="40" xfId="5" quotePrefix="1" applyFont="1" applyBorder="1" applyAlignment="1">
      <alignment horizontal="center" vertical="center" wrapText="1"/>
    </xf>
    <xf numFmtId="0" fontId="18" fillId="0" borderId="28" xfId="5" applyFont="1" applyBorder="1" applyAlignment="1">
      <alignment horizontal="center" vertical="center" wrapText="1"/>
    </xf>
    <xf numFmtId="0" fontId="18" fillId="0" borderId="49" xfId="5" applyFont="1" applyBorder="1" applyAlignment="1">
      <alignment horizontal="center" vertical="center" wrapText="1"/>
    </xf>
    <xf numFmtId="0" fontId="18" fillId="0" borderId="50" xfId="5" applyFont="1" applyBorder="1" applyAlignment="1">
      <alignment horizontal="center" vertical="center" wrapText="1"/>
    </xf>
    <xf numFmtId="0" fontId="18" fillId="7" borderId="43" xfId="5" applyFont="1" applyFill="1" applyBorder="1" applyAlignment="1">
      <alignment horizontal="left" vertical="top"/>
    </xf>
    <xf numFmtId="0" fontId="18" fillId="7" borderId="44" xfId="5" applyFont="1" applyFill="1" applyBorder="1" applyAlignment="1">
      <alignment horizontal="left" vertical="top"/>
    </xf>
    <xf numFmtId="0" fontId="18" fillId="7" borderId="45" xfId="5" applyFont="1" applyFill="1" applyBorder="1" applyAlignment="1">
      <alignment horizontal="left" vertical="top"/>
    </xf>
    <xf numFmtId="0" fontId="18" fillId="7" borderId="26" xfId="5" applyFont="1" applyFill="1" applyBorder="1" applyAlignment="1">
      <alignment horizontal="left" vertical="top"/>
    </xf>
    <xf numFmtId="0" fontId="14" fillId="7" borderId="27" xfId="5" quotePrefix="1" applyFont="1" applyFill="1" applyBorder="1" applyAlignment="1" applyProtection="1">
      <alignment horizontal="left"/>
      <protection locked="0"/>
    </xf>
    <xf numFmtId="0" fontId="14" fillId="7" borderId="29" xfId="5" quotePrefix="1" applyFont="1" applyFill="1" applyBorder="1" applyAlignment="1" applyProtection="1">
      <alignment horizontal="left"/>
      <protection locked="0"/>
    </xf>
    <xf numFmtId="0" fontId="6" fillId="4" borderId="14" xfId="5" applyFont="1" applyFill="1" applyBorder="1" applyAlignment="1">
      <alignment horizontal="center" vertical="center" wrapText="1"/>
    </xf>
    <xf numFmtId="0" fontId="6" fillId="4" borderId="4" xfId="5" applyFont="1" applyFill="1" applyBorder="1" applyAlignment="1">
      <alignment horizontal="center" vertical="center"/>
    </xf>
    <xf numFmtId="0" fontId="6" fillId="4" borderId="5" xfId="5" applyFont="1" applyFill="1" applyBorder="1" applyAlignment="1">
      <alignment horizontal="center" vertical="center"/>
    </xf>
    <xf numFmtId="0" fontId="14" fillId="7" borderId="28" xfId="5" applyFont="1" applyFill="1" applyBorder="1" applyAlignment="1">
      <alignment horizontal="left"/>
    </xf>
    <xf numFmtId="0" fontId="14" fillId="7" borderId="49" xfId="5" applyFont="1" applyFill="1" applyBorder="1" applyAlignment="1">
      <alignment horizontal="left"/>
    </xf>
    <xf numFmtId="0" fontId="18" fillId="4" borderId="49" xfId="5" quotePrefix="1" applyFont="1" applyFill="1" applyBorder="1" applyAlignment="1">
      <alignment horizontal="left"/>
    </xf>
    <xf numFmtId="0" fontId="18" fillId="4" borderId="50" xfId="5" quotePrefix="1" applyFont="1" applyFill="1" applyBorder="1" applyAlignment="1">
      <alignment horizontal="left"/>
    </xf>
    <xf numFmtId="0" fontId="18" fillId="4" borderId="43" xfId="5" quotePrefix="1" applyFont="1" applyFill="1" applyBorder="1" applyAlignment="1">
      <alignment horizontal="left"/>
    </xf>
    <xf numFmtId="0" fontId="18" fillId="4" borderId="44" xfId="5" quotePrefix="1" applyFont="1" applyFill="1" applyBorder="1" applyAlignment="1">
      <alignment horizontal="left"/>
    </xf>
    <xf numFmtId="0" fontId="14" fillId="7" borderId="44" xfId="5" applyFont="1" applyFill="1" applyBorder="1" applyAlignment="1">
      <alignment horizontal="left"/>
    </xf>
    <xf numFmtId="0" fontId="14" fillId="7" borderId="46" xfId="5" applyFont="1" applyFill="1" applyBorder="1" applyAlignment="1">
      <alignment horizontal="left"/>
    </xf>
    <xf numFmtId="0" fontId="103" fillId="7" borderId="28" xfId="5" applyFont="1" applyFill="1" applyBorder="1" applyAlignment="1">
      <alignment horizontal="left"/>
    </xf>
    <xf numFmtId="0" fontId="103" fillId="7" borderId="49" xfId="5" applyFont="1" applyFill="1" applyBorder="1" applyAlignment="1">
      <alignment horizontal="left"/>
    </xf>
    <xf numFmtId="0" fontId="103" fillId="7" borderId="57" xfId="5" applyFont="1" applyFill="1" applyBorder="1" applyAlignment="1">
      <alignment horizontal="left"/>
    </xf>
    <xf numFmtId="0" fontId="14" fillId="7" borderId="43" xfId="5" applyFont="1" applyFill="1" applyBorder="1" applyAlignment="1">
      <alignment horizontal="left"/>
    </xf>
    <xf numFmtId="0" fontId="14" fillId="7" borderId="45" xfId="5" applyFont="1" applyFill="1" applyBorder="1" applyAlignment="1">
      <alignment horizontal="left"/>
    </xf>
    <xf numFmtId="0" fontId="18" fillId="7" borderId="28" xfId="5" applyFont="1" applyFill="1" applyBorder="1" applyAlignment="1">
      <alignment horizontal="left" vertical="top"/>
    </xf>
    <xf numFmtId="0" fontId="18" fillId="7" borderId="49" xfId="5" applyFont="1" applyFill="1" applyBorder="1" applyAlignment="1">
      <alignment horizontal="left" vertical="top"/>
    </xf>
    <xf numFmtId="0" fontId="18" fillId="7" borderId="50" xfId="5" applyFont="1" applyFill="1" applyBorder="1" applyAlignment="1">
      <alignment horizontal="left" vertical="top"/>
    </xf>
    <xf numFmtId="0" fontId="14" fillId="4" borderId="6" xfId="9" applyFont="1" applyFill="1" applyBorder="1" applyAlignment="1">
      <alignment horizontal="center"/>
    </xf>
    <xf numFmtId="0" fontId="14" fillId="4" borderId="61" xfId="9" applyFont="1" applyFill="1" applyBorder="1" applyAlignment="1">
      <alignment horizontal="center"/>
    </xf>
    <xf numFmtId="0" fontId="7" fillId="4" borderId="4" xfId="9" applyFill="1" applyBorder="1" applyAlignment="1">
      <alignment horizontal="center"/>
    </xf>
    <xf numFmtId="0" fontId="7" fillId="4" borderId="90" xfId="9" applyFill="1" applyBorder="1" applyAlignment="1">
      <alignment horizontal="center"/>
    </xf>
    <xf numFmtId="0" fontId="7" fillId="4" borderId="12" xfId="9" applyFill="1" applyBorder="1" applyAlignment="1">
      <alignment horizontal="center"/>
    </xf>
    <xf numFmtId="0" fontId="7" fillId="4" borderId="56" xfId="9" applyFill="1" applyBorder="1" applyAlignment="1">
      <alignment horizontal="center"/>
    </xf>
    <xf numFmtId="0" fontId="7" fillId="4" borderId="4" xfId="9" applyFill="1" applyBorder="1" applyAlignment="1" applyProtection="1">
      <alignment horizontal="center"/>
      <protection locked="0"/>
    </xf>
    <xf numFmtId="0" fontId="7" fillId="4" borderId="12" xfId="9" applyFill="1" applyBorder="1" applyAlignment="1" applyProtection="1">
      <alignment horizontal="center"/>
      <protection locked="0"/>
    </xf>
    <xf numFmtId="0" fontId="7" fillId="4" borderId="4" xfId="9" applyFill="1" applyBorder="1" applyAlignment="1">
      <alignment horizontal="left"/>
    </xf>
    <xf numFmtId="0" fontId="7" fillId="4" borderId="5" xfId="9" applyFill="1" applyBorder="1" applyAlignment="1">
      <alignment horizontal="left"/>
    </xf>
    <xf numFmtId="0" fontId="7" fillId="4" borderId="12" xfId="9" applyFill="1" applyBorder="1" applyAlignment="1">
      <alignment horizontal="left"/>
    </xf>
    <xf numFmtId="0" fontId="7" fillId="4" borderId="13" xfId="9" applyFill="1" applyBorder="1" applyAlignment="1">
      <alignment horizontal="left"/>
    </xf>
    <xf numFmtId="0" fontId="103" fillId="4" borderId="4" xfId="9" applyFont="1" applyFill="1" applyBorder="1" applyAlignment="1">
      <alignment horizontal="center"/>
    </xf>
    <xf numFmtId="0" fontId="103" fillId="4" borderId="5" xfId="9" applyFont="1" applyFill="1" applyBorder="1" applyAlignment="1">
      <alignment horizontal="center"/>
    </xf>
    <xf numFmtId="0" fontId="103" fillId="4" borderId="6" xfId="9" applyFont="1" applyFill="1" applyBorder="1" applyAlignment="1">
      <alignment horizontal="center"/>
    </xf>
    <xf numFmtId="0" fontId="103" fillId="4" borderId="61" xfId="9" applyFont="1" applyFill="1" applyBorder="1" applyAlignment="1">
      <alignment horizontal="center"/>
    </xf>
    <xf numFmtId="0" fontId="14" fillId="4" borderId="7" xfId="9" applyFont="1" applyFill="1" applyBorder="1" applyAlignment="1">
      <alignment horizontal="center"/>
    </xf>
    <xf numFmtId="0" fontId="14" fillId="4" borderId="8" xfId="9" applyFont="1" applyFill="1" applyBorder="1" applyAlignment="1">
      <alignment horizontal="center"/>
    </xf>
    <xf numFmtId="0" fontId="14" fillId="4" borderId="9" xfId="9" applyFont="1" applyFill="1" applyBorder="1" applyAlignment="1">
      <alignment horizontal="center"/>
    </xf>
    <xf numFmtId="0" fontId="7" fillId="4" borderId="7" xfId="9" applyFill="1" applyBorder="1" applyAlignment="1">
      <alignment horizontal="center"/>
    </xf>
    <xf numFmtId="0" fontId="7" fillId="4" borderId="8" xfId="9" applyFill="1" applyBorder="1" applyAlignment="1">
      <alignment horizontal="center"/>
    </xf>
    <xf numFmtId="0" fontId="7" fillId="4" borderId="9" xfId="9" applyFill="1" applyBorder="1" applyAlignment="1">
      <alignment horizontal="center"/>
    </xf>
    <xf numFmtId="0" fontId="7" fillId="4" borderId="61" xfId="9" applyFill="1" applyBorder="1" applyAlignment="1">
      <alignment horizontal="center"/>
    </xf>
    <xf numFmtId="0" fontId="18" fillId="0" borderId="42" xfId="9" applyFont="1" applyBorder="1" applyAlignment="1">
      <alignment horizontal="center" vertical="center" wrapText="1"/>
    </xf>
    <xf numFmtId="0" fontId="18" fillId="0" borderId="40" xfId="9" applyFont="1" applyBorder="1" applyAlignment="1">
      <alignment horizontal="center" vertical="center" wrapText="1"/>
    </xf>
    <xf numFmtId="0" fontId="18" fillId="7" borderId="19" xfId="9" applyFont="1" applyFill="1" applyBorder="1" applyAlignment="1" applyProtection="1">
      <alignment horizontal="center" vertical="center" wrapText="1"/>
      <protection locked="0"/>
    </xf>
    <xf numFmtId="0" fontId="18" fillId="7" borderId="21" xfId="9" applyFont="1" applyFill="1" applyBorder="1" applyAlignment="1" applyProtection="1">
      <alignment horizontal="center" vertical="center" wrapText="1"/>
      <protection locked="0"/>
    </xf>
    <xf numFmtId="0" fontId="18" fillId="7" borderId="20" xfId="9" applyFont="1" applyFill="1" applyBorder="1" applyAlignment="1" applyProtection="1">
      <alignment horizontal="center" vertical="center" wrapText="1"/>
      <protection locked="0"/>
    </xf>
    <xf numFmtId="0" fontId="7" fillId="4" borderId="19" xfId="9" applyFill="1" applyBorder="1" applyAlignment="1">
      <alignment horizontal="center"/>
    </xf>
    <xf numFmtId="0" fontId="7" fillId="4" borderId="21" xfId="9" applyFill="1" applyBorder="1" applyAlignment="1">
      <alignment horizontal="center"/>
    </xf>
    <xf numFmtId="0" fontId="7" fillId="4" borderId="20" xfId="9" applyFill="1" applyBorder="1" applyAlignment="1">
      <alignment horizontal="center"/>
    </xf>
    <xf numFmtId="0" fontId="115" fillId="4" borderId="16" xfId="9" applyFont="1" applyFill="1" applyBorder="1" applyAlignment="1">
      <alignment horizontal="center"/>
    </xf>
    <xf numFmtId="0" fontId="115" fillId="4" borderId="12" xfId="9" applyFont="1" applyFill="1" applyBorder="1" applyAlignment="1">
      <alignment horizontal="center"/>
    </xf>
    <xf numFmtId="0" fontId="115" fillId="4" borderId="13" xfId="9" applyFont="1" applyFill="1" applyBorder="1" applyAlignment="1">
      <alignment horizontal="center"/>
    </xf>
    <xf numFmtId="0" fontId="7" fillId="4" borderId="25" xfId="9" applyFill="1" applyBorder="1" applyAlignment="1" applyProtection="1">
      <alignment horizontal="center"/>
      <protection locked="0"/>
    </xf>
    <xf numFmtId="0" fontId="7" fillId="4" borderId="56" xfId="9" applyFill="1" applyBorder="1" applyAlignment="1" applyProtection="1">
      <alignment horizontal="center"/>
      <protection locked="0"/>
    </xf>
    <xf numFmtId="0" fontId="7" fillId="4" borderId="13" xfId="9" applyFill="1" applyBorder="1" applyAlignment="1" applyProtection="1">
      <alignment horizontal="center"/>
      <protection locked="0"/>
    </xf>
    <xf numFmtId="0" fontId="7" fillId="4" borderId="28" xfId="9" applyFill="1" applyBorder="1" applyAlignment="1">
      <alignment horizontal="center"/>
    </xf>
    <xf numFmtId="0" fontId="7" fillId="4" borderId="49" xfId="9" applyFill="1" applyBorder="1" applyAlignment="1">
      <alignment horizontal="center"/>
    </xf>
    <xf numFmtId="0" fontId="18" fillId="0" borderId="14" xfId="9" applyFont="1" applyBorder="1" applyAlignment="1">
      <alignment horizontal="center" vertical="center" wrapText="1"/>
    </xf>
    <xf numFmtId="0" fontId="18" fillId="0" borderId="5" xfId="9" applyFont="1" applyBorder="1" applyAlignment="1">
      <alignment horizontal="center" vertical="center" wrapText="1"/>
    </xf>
    <xf numFmtId="0" fontId="18" fillId="0" borderId="4" xfId="9" applyFont="1" applyBorder="1" applyAlignment="1">
      <alignment horizontal="center" vertical="center" wrapText="1"/>
    </xf>
    <xf numFmtId="0" fontId="18" fillId="0" borderId="49" xfId="9" applyFont="1" applyBorder="1" applyAlignment="1">
      <alignment horizontal="center" vertical="center" wrapText="1"/>
    </xf>
    <xf numFmtId="0" fontId="7" fillId="4" borderId="14" xfId="9" applyFill="1" applyBorder="1" applyAlignment="1" applyProtection="1">
      <alignment horizontal="left" vertical="top" wrapText="1"/>
      <protection locked="0"/>
    </xf>
    <xf numFmtId="0" fontId="7" fillId="4" borderId="4" xfId="9" applyFill="1" applyBorder="1" applyAlignment="1" applyProtection="1">
      <alignment horizontal="left" vertical="top" wrapText="1"/>
      <protection locked="0"/>
    </xf>
    <xf numFmtId="0" fontId="7" fillId="4" borderId="33" xfId="9" applyFill="1" applyBorder="1" applyAlignment="1">
      <alignment horizontal="center" vertical="center"/>
    </xf>
    <xf numFmtId="0" fontId="7" fillId="4" borderId="34" xfId="9" applyFill="1" applyBorder="1" applyAlignment="1">
      <alignment horizontal="center" vertical="center"/>
    </xf>
    <xf numFmtId="0" fontId="7" fillId="4" borderId="35" xfId="9" applyFill="1" applyBorder="1" applyAlignment="1">
      <alignment horizontal="center" vertical="center"/>
    </xf>
    <xf numFmtId="0" fontId="7" fillId="4" borderId="24" xfId="9" applyFill="1" applyBorder="1" applyAlignment="1">
      <alignment horizontal="center"/>
    </xf>
    <xf numFmtId="0" fontId="7" fillId="4" borderId="34" xfId="9" applyFill="1" applyBorder="1" applyAlignment="1">
      <alignment horizontal="center"/>
    </xf>
    <xf numFmtId="0" fontId="7" fillId="4" borderId="35" xfId="9" applyFill="1" applyBorder="1" applyAlignment="1">
      <alignment horizontal="center"/>
    </xf>
    <xf numFmtId="0" fontId="7" fillId="4" borderId="59" xfId="9" applyFill="1" applyBorder="1" applyAlignment="1">
      <alignment horizontal="center"/>
    </xf>
    <xf numFmtId="0" fontId="7" fillId="4" borderId="39" xfId="9" applyFill="1" applyBorder="1" applyAlignment="1">
      <alignment horizontal="center" vertical="center"/>
    </xf>
    <xf numFmtId="0" fontId="7" fillId="4" borderId="44" xfId="9" applyFill="1" applyBorder="1" applyAlignment="1">
      <alignment horizontal="center" vertical="center"/>
    </xf>
    <xf numFmtId="0" fontId="7" fillId="4" borderId="45" xfId="9" applyFill="1" applyBorder="1" applyAlignment="1">
      <alignment horizontal="center" vertical="center"/>
    </xf>
    <xf numFmtId="0" fontId="7" fillId="4" borderId="43" xfId="9" applyFill="1" applyBorder="1" applyAlignment="1">
      <alignment horizontal="center"/>
    </xf>
    <xf numFmtId="0" fontId="7" fillId="4" borderId="44" xfId="9" applyFill="1" applyBorder="1" applyAlignment="1">
      <alignment horizontal="center"/>
    </xf>
    <xf numFmtId="0" fontId="7" fillId="4" borderId="45" xfId="9" applyFill="1" applyBorder="1" applyAlignment="1">
      <alignment horizontal="center"/>
    </xf>
    <xf numFmtId="0" fontId="20" fillId="4" borderId="38" xfId="9" applyFont="1" applyFill="1" applyBorder="1" applyAlignment="1" applyProtection="1">
      <alignment horizontal="left" vertical="center" wrapText="1"/>
      <protection locked="0"/>
    </xf>
    <xf numFmtId="0" fontId="20" fillId="4" borderId="49" xfId="9" applyFont="1" applyFill="1" applyBorder="1" applyAlignment="1" applyProtection="1">
      <alignment horizontal="left" vertical="center" wrapText="1"/>
      <protection locked="0"/>
    </xf>
    <xf numFmtId="0" fontId="18" fillId="4" borderId="63" xfId="9" applyFont="1" applyFill="1" applyBorder="1" applyAlignment="1" applyProtection="1">
      <alignment horizontal="left"/>
      <protection locked="0"/>
    </xf>
    <xf numFmtId="0" fontId="18" fillId="4" borderId="6" xfId="9" applyFont="1" applyFill="1" applyBorder="1" applyAlignment="1" applyProtection="1">
      <alignment horizontal="left"/>
      <protection locked="0"/>
    </xf>
    <xf numFmtId="0" fontId="18" fillId="4" borderId="39" xfId="9" applyFont="1" applyFill="1" applyBorder="1" applyAlignment="1" applyProtection="1">
      <alignment horizontal="left"/>
      <protection locked="0"/>
    </xf>
    <xf numFmtId="0" fontId="18" fillId="4" borderId="44" xfId="9" applyFont="1" applyFill="1" applyBorder="1" applyAlignment="1" applyProtection="1">
      <alignment horizontal="left"/>
      <protection locked="0"/>
    </xf>
    <xf numFmtId="0" fontId="18" fillId="4" borderId="7" xfId="9" applyFont="1" applyFill="1" applyBorder="1" applyAlignment="1" applyProtection="1">
      <alignment horizontal="left"/>
      <protection locked="0"/>
    </xf>
    <xf numFmtId="0" fontId="18" fillId="4" borderId="4" xfId="9" applyFont="1" applyFill="1" applyBorder="1" applyAlignment="1">
      <alignment horizontal="center"/>
    </xf>
    <xf numFmtId="0" fontId="6" fillId="4" borderId="19" xfId="9" applyFont="1" applyFill="1" applyBorder="1" applyAlignment="1">
      <alignment horizontal="center" wrapText="1"/>
    </xf>
    <xf numFmtId="0" fontId="6" fillId="4" borderId="21" xfId="9" applyFont="1" applyFill="1" applyBorder="1" applyAlignment="1">
      <alignment horizontal="center" wrapText="1"/>
    </xf>
    <xf numFmtId="0" fontId="6" fillId="4" borderId="4" xfId="9" applyFont="1" applyFill="1" applyBorder="1" applyAlignment="1">
      <alignment horizontal="center" wrapText="1"/>
    </xf>
    <xf numFmtId="0" fontId="14" fillId="4" borderId="4" xfId="9" applyFont="1" applyFill="1" applyBorder="1" applyAlignment="1">
      <alignment horizontal="center"/>
    </xf>
    <xf numFmtId="0" fontId="14" fillId="4" borderId="90" xfId="9" applyFont="1" applyFill="1" applyBorder="1" applyAlignment="1">
      <alignment horizontal="center"/>
    </xf>
    <xf numFmtId="0" fontId="14" fillId="4" borderId="12" xfId="9" applyFont="1" applyFill="1" applyBorder="1" applyAlignment="1">
      <alignment horizontal="center"/>
    </xf>
    <xf numFmtId="0" fontId="14" fillId="4" borderId="56" xfId="9" applyFont="1" applyFill="1" applyBorder="1" applyAlignment="1">
      <alignment horizontal="center"/>
    </xf>
    <xf numFmtId="0" fontId="8" fillId="4" borderId="19" xfId="9" applyFont="1" applyFill="1" applyBorder="1" applyAlignment="1">
      <alignment horizontal="left" vertical="center" wrapText="1"/>
    </xf>
    <xf numFmtId="0" fontId="8" fillId="4" borderId="21" xfId="9" applyFont="1" applyFill="1" applyBorder="1" applyAlignment="1">
      <alignment horizontal="left" vertical="center" wrapText="1"/>
    </xf>
    <xf numFmtId="0" fontId="8" fillId="4" borderId="20" xfId="9" applyFont="1" applyFill="1" applyBorder="1" applyAlignment="1">
      <alignment horizontal="left" vertical="center" wrapText="1"/>
    </xf>
    <xf numFmtId="0" fontId="8" fillId="4" borderId="19" xfId="9" applyFont="1" applyFill="1" applyBorder="1" applyAlignment="1">
      <alignment horizontal="center" vertical="center"/>
    </xf>
    <xf numFmtId="0" fontId="8" fillId="4" borderId="21" xfId="9" applyFont="1" applyFill="1" applyBorder="1" applyAlignment="1">
      <alignment horizontal="center" vertical="center"/>
    </xf>
    <xf numFmtId="0" fontId="8" fillId="4" borderId="20" xfId="9" applyFont="1" applyFill="1" applyBorder="1" applyAlignment="1">
      <alignment horizontal="center" vertical="center"/>
    </xf>
    <xf numFmtId="0" fontId="7" fillId="4" borderId="14" xfId="9" applyFill="1" applyBorder="1" applyAlignment="1">
      <alignment horizontal="center" vertical="center"/>
    </xf>
    <xf numFmtId="0" fontId="7" fillId="4" borderId="4" xfId="9" applyFill="1" applyBorder="1" applyAlignment="1">
      <alignment horizontal="center" vertical="center"/>
    </xf>
    <xf numFmtId="0" fontId="7" fillId="4" borderId="5" xfId="9" applyFill="1" applyBorder="1" applyAlignment="1">
      <alignment horizontal="center" vertical="center"/>
    </xf>
    <xf numFmtId="0" fontId="7" fillId="4" borderId="15" xfId="9" applyFill="1" applyBorder="1" applyAlignment="1">
      <alignment horizontal="center" vertical="center"/>
    </xf>
    <xf numFmtId="0" fontId="7" fillId="4" borderId="0" xfId="9" applyFill="1" applyAlignment="1">
      <alignment horizontal="center" vertical="center"/>
    </xf>
    <xf numFmtId="0" fontId="7" fillId="4" borderId="11" xfId="9" applyFill="1" applyBorder="1" applyAlignment="1">
      <alignment horizontal="center" vertical="center"/>
    </xf>
    <xf numFmtId="0" fontId="7" fillId="4" borderId="38" xfId="9" applyFill="1" applyBorder="1" applyAlignment="1">
      <alignment horizontal="center" vertical="center"/>
    </xf>
    <xf numFmtId="0" fontId="7" fillId="4" borderId="49" xfId="9" applyFill="1" applyBorder="1" applyAlignment="1">
      <alignment horizontal="center" vertical="center"/>
    </xf>
    <xf numFmtId="0" fontId="7" fillId="4" borderId="50" xfId="9" applyFill="1" applyBorder="1" applyAlignment="1">
      <alignment horizontal="center" vertical="center"/>
    </xf>
    <xf numFmtId="0" fontId="7" fillId="4" borderId="50" xfId="9" applyFill="1" applyBorder="1" applyAlignment="1">
      <alignment horizontal="center"/>
    </xf>
    <xf numFmtId="0" fontId="30" fillId="0" borderId="10" xfId="0" applyFont="1" applyBorder="1" applyAlignment="1" applyProtection="1">
      <alignment horizontal="right" vertical="center" wrapText="1"/>
      <protection locked="0"/>
    </xf>
    <xf numFmtId="0" fontId="30" fillId="0" borderId="0" xfId="0" applyFont="1" applyBorder="1" applyAlignment="1" applyProtection="1">
      <alignment horizontal="right" vertical="center" wrapText="1"/>
      <protection locked="0"/>
    </xf>
    <xf numFmtId="0" fontId="124" fillId="0" borderId="34" xfId="0" applyFont="1" applyBorder="1" applyAlignment="1" applyProtection="1">
      <alignment horizontal="left" vertical="center" wrapText="1"/>
      <protection locked="0"/>
    </xf>
    <xf numFmtId="0" fontId="31" fillId="0" borderId="6" xfId="0" applyFont="1" applyBorder="1" applyAlignment="1" applyProtection="1">
      <alignment horizontal="center" vertical="center" wrapText="1"/>
      <protection locked="0"/>
    </xf>
    <xf numFmtId="0" fontId="30" fillId="0" borderId="2" xfId="0" applyFont="1" applyBorder="1" applyAlignment="1" applyProtection="1">
      <alignment horizontal="right" vertical="center" wrapText="1"/>
      <protection locked="0"/>
    </xf>
    <xf numFmtId="0" fontId="30" fillId="0" borderId="7" xfId="0" applyFont="1" applyBorder="1" applyAlignment="1" applyProtection="1">
      <alignment horizontal="right" vertical="center" wrapText="1"/>
      <protection locked="0"/>
    </xf>
    <xf numFmtId="0" fontId="32" fillId="0" borderId="3" xfId="2" applyFont="1" applyBorder="1" applyAlignment="1" applyProtection="1">
      <alignment horizontal="left" vertical="center" wrapText="1"/>
      <protection locked="0"/>
    </xf>
    <xf numFmtId="0" fontId="32" fillId="0" borderId="6" xfId="2" applyFont="1" applyBorder="1" applyAlignment="1" applyProtection="1">
      <alignment horizontal="left" vertical="center" wrapText="1"/>
      <protection locked="0"/>
    </xf>
    <xf numFmtId="0" fontId="32" fillId="0" borderId="9" xfId="2" applyFont="1" applyBorder="1" applyAlignment="1" applyProtection="1">
      <alignment horizontal="left" vertical="center" wrapText="1"/>
      <protection locked="0"/>
    </xf>
    <xf numFmtId="0" fontId="1" fillId="0" borderId="63" xfId="0" applyFont="1" applyBorder="1" applyAlignment="1"/>
    <xf numFmtId="0" fontId="1" fillId="0" borderId="9" xfId="0" applyFont="1" applyBorder="1" applyAlignment="1"/>
    <xf numFmtId="0" fontId="1" fillId="0" borderId="3"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7" fillId="0" borderId="9" xfId="0" applyFont="1" applyBorder="1" applyAlignment="1" applyProtection="1">
      <alignment horizontal="left" vertical="center" wrapText="1"/>
      <protection locked="0"/>
    </xf>
    <xf numFmtId="167" fontId="7" fillId="0" borderId="3" xfId="0" applyNumberFormat="1" applyFont="1" applyBorder="1" applyAlignment="1" applyProtection="1">
      <alignment horizontal="center" vertical="center"/>
      <protection locked="0"/>
    </xf>
    <xf numFmtId="167" fontId="7" fillId="0" borderId="9" xfId="0" applyNumberFormat="1" applyFont="1" applyBorder="1" applyAlignment="1" applyProtection="1">
      <alignment horizontal="center" vertical="center"/>
      <protection locked="0"/>
    </xf>
    <xf numFmtId="0" fontId="35" fillId="9" borderId="38" xfId="0" applyFont="1" applyFill="1" applyBorder="1" applyAlignment="1">
      <alignment horizontal="center" vertical="center" wrapText="1"/>
    </xf>
    <xf numFmtId="0" fontId="35" fillId="9" borderId="49" xfId="0" applyFont="1" applyFill="1" applyBorder="1" applyAlignment="1">
      <alignment horizontal="center" vertical="center"/>
    </xf>
    <xf numFmtId="0" fontId="35" fillId="9" borderId="57" xfId="0" applyFont="1" applyFill="1" applyBorder="1" applyAlignment="1">
      <alignment horizontal="center" vertical="center"/>
    </xf>
    <xf numFmtId="0" fontId="18" fillId="0" borderId="30" xfId="0" applyFont="1" applyBorder="1" applyAlignment="1"/>
    <xf numFmtId="0" fontId="1" fillId="0" borderId="7" xfId="0" applyFont="1" applyBorder="1" applyAlignment="1"/>
    <xf numFmtId="0" fontId="1" fillId="0" borderId="8" xfId="0" applyFont="1" applyBorder="1" applyAlignment="1"/>
    <xf numFmtId="0" fontId="18" fillId="0" borderId="2" xfId="0" applyFont="1" applyBorder="1" applyAlignment="1"/>
    <xf numFmtId="0" fontId="18" fillId="0" borderId="2" xfId="0" applyFont="1" applyBorder="1" applyAlignment="1">
      <alignment horizontal="left"/>
    </xf>
    <xf numFmtId="0" fontId="1" fillId="0" borderId="8" xfId="0" applyFont="1" applyBorder="1" applyAlignment="1">
      <alignment horizontal="left"/>
    </xf>
    <xf numFmtId="0" fontId="18" fillId="0" borderId="7" xfId="0" applyFont="1" applyBorder="1" applyAlignment="1"/>
    <xf numFmtId="0" fontId="18" fillId="0" borderId="8" xfId="0" applyFont="1" applyBorder="1" applyAlignment="1"/>
    <xf numFmtId="0" fontId="1" fillId="0" borderId="63" xfId="0" applyFont="1" applyBorder="1" applyAlignment="1" applyProtection="1">
      <alignment horizontal="left" vertical="center" wrapText="1"/>
      <protection locked="0"/>
    </xf>
    <xf numFmtId="0" fontId="1" fillId="0" borderId="6" xfId="0" applyFont="1" applyBorder="1" applyAlignment="1" applyProtection="1">
      <alignment horizontal="left" vertical="center" wrapText="1"/>
      <protection locked="0"/>
    </xf>
    <xf numFmtId="0" fontId="1" fillId="0" borderId="9" xfId="0" applyFont="1" applyBorder="1" applyAlignment="1" applyProtection="1">
      <alignment horizontal="left" vertical="center" wrapText="1"/>
      <protection locked="0"/>
    </xf>
    <xf numFmtId="0" fontId="7" fillId="0" borderId="3" xfId="0" applyFont="1" applyBorder="1" applyAlignment="1" applyProtection="1">
      <alignment horizontal="left" vertical="center" wrapText="1"/>
      <protection locked="0"/>
    </xf>
    <xf numFmtId="0" fontId="18" fillId="0" borderId="30" xfId="0" applyFont="1" applyBorder="1" applyAlignment="1">
      <alignment horizontal="left"/>
    </xf>
    <xf numFmtId="0" fontId="18" fillId="0" borderId="7" xfId="0" applyFont="1" applyBorder="1" applyAlignment="1">
      <alignment horizontal="left"/>
    </xf>
    <xf numFmtId="0" fontId="18" fillId="0" borderId="8" xfId="0" applyFont="1" applyBorder="1" applyAlignment="1">
      <alignment horizontal="left"/>
    </xf>
    <xf numFmtId="0" fontId="116" fillId="0" borderId="63" xfId="0" applyFont="1" applyBorder="1" applyAlignment="1" applyProtection="1">
      <alignment horizontal="left" vertical="center" wrapText="1"/>
      <protection locked="0"/>
    </xf>
    <xf numFmtId="0" fontId="116" fillId="0" borderId="6" xfId="0" applyFont="1" applyBorder="1" applyAlignment="1" applyProtection="1">
      <alignment horizontal="left" vertical="center" wrapText="1"/>
      <protection locked="0"/>
    </xf>
    <xf numFmtId="0" fontId="116" fillId="0" borderId="9" xfId="0" applyFont="1" applyBorder="1" applyAlignment="1" applyProtection="1">
      <alignment horizontal="left" vertical="center" wrapText="1"/>
      <protection locked="0"/>
    </xf>
    <xf numFmtId="14" fontId="7" fillId="0" borderId="3" xfId="0" applyNumberFormat="1"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116" fillId="0" borderId="3" xfId="0" applyFont="1" applyBorder="1" applyAlignment="1" applyProtection="1">
      <alignment horizontal="left" vertical="center" wrapText="1"/>
    </xf>
    <xf numFmtId="0" fontId="103" fillId="0" borderId="6" xfId="0" applyFont="1" applyBorder="1" applyAlignment="1" applyProtection="1">
      <alignment horizontal="left" vertical="center" wrapText="1"/>
    </xf>
    <xf numFmtId="0" fontId="103" fillId="0" borderId="9" xfId="0" applyFont="1" applyBorder="1" applyAlignment="1" applyProtection="1">
      <alignment horizontal="left" vertical="center" wrapText="1"/>
    </xf>
    <xf numFmtId="0" fontId="18" fillId="0" borderId="2" xfId="0" applyFont="1" applyBorder="1" applyAlignment="1" applyProtection="1">
      <alignment vertical="center" wrapText="1"/>
      <protection locked="0"/>
    </xf>
    <xf numFmtId="0" fontId="1" fillId="0" borderId="7" xfId="0" applyFont="1" applyBorder="1" applyAlignment="1" applyProtection="1">
      <alignment vertical="center" wrapText="1"/>
      <protection locked="0"/>
    </xf>
    <xf numFmtId="0" fontId="1" fillId="0" borderId="31" xfId="0" applyFont="1" applyBorder="1" applyAlignment="1" applyProtection="1">
      <alignment vertical="center" wrapText="1"/>
      <protection locked="0"/>
    </xf>
    <xf numFmtId="0" fontId="1" fillId="0" borderId="3" xfId="0" applyFont="1" applyBorder="1" applyAlignment="1" applyProtection="1">
      <alignment vertical="center" wrapText="1"/>
      <protection locked="0"/>
    </xf>
    <xf numFmtId="0" fontId="1" fillId="0" borderId="6" xfId="0" applyFont="1" applyBorder="1" applyAlignment="1" applyProtection="1">
      <alignment vertical="center" wrapText="1"/>
      <protection locked="0"/>
    </xf>
    <xf numFmtId="0" fontId="1" fillId="0" borderId="61" xfId="0" applyFont="1" applyBorder="1" applyAlignment="1" applyProtection="1">
      <alignment vertical="center" wrapText="1"/>
      <protection locked="0"/>
    </xf>
    <xf numFmtId="0" fontId="118" fillId="0" borderId="3" xfId="0" applyFont="1" applyBorder="1" applyAlignment="1" applyProtection="1">
      <alignment vertical="center"/>
      <protection locked="0"/>
    </xf>
    <xf numFmtId="0" fontId="118" fillId="0" borderId="9" xfId="0" applyFont="1" applyBorder="1" applyAlignment="1" applyProtection="1">
      <alignment vertical="center"/>
      <protection locked="0"/>
    </xf>
    <xf numFmtId="14" fontId="1" fillId="0" borderId="3" xfId="0" applyNumberFormat="1" applyFont="1" applyBorder="1" applyAlignment="1" applyProtection="1">
      <alignment horizontal="left" vertical="top" wrapText="1"/>
      <protection locked="0"/>
    </xf>
    <xf numFmtId="0" fontId="1" fillId="0" borderId="61" xfId="0" applyFont="1" applyBorder="1" applyAlignment="1" applyProtection="1">
      <alignment horizontal="left" vertical="center" wrapText="1"/>
      <protection locked="0"/>
    </xf>
    <xf numFmtId="0" fontId="18" fillId="6" borderId="65" xfId="0" applyFont="1" applyFill="1" applyBorder="1" applyAlignment="1">
      <alignment horizontal="center" vertical="center" wrapText="1"/>
    </xf>
    <xf numFmtId="0" fontId="18" fillId="6" borderId="55" xfId="0" applyFont="1" applyFill="1" applyBorder="1" applyAlignment="1">
      <alignment horizontal="center" vertical="center" wrapText="1"/>
    </xf>
    <xf numFmtId="0" fontId="18" fillId="6" borderId="66" xfId="0" applyFont="1" applyFill="1" applyBorder="1" applyAlignment="1">
      <alignment horizontal="center" vertical="center" wrapText="1"/>
    </xf>
    <xf numFmtId="0" fontId="18" fillId="6" borderId="23" xfId="0" applyFont="1" applyFill="1" applyBorder="1" applyAlignment="1">
      <alignment horizontal="center" vertical="center" wrapText="1"/>
    </xf>
    <xf numFmtId="0" fontId="18" fillId="6" borderId="24" xfId="0" applyFont="1" applyFill="1" applyBorder="1" applyAlignment="1">
      <alignment horizontal="center" vertical="center"/>
    </xf>
    <xf numFmtId="0" fontId="1" fillId="6" borderId="34" xfId="0" applyFont="1" applyFill="1" applyBorder="1" applyAlignment="1"/>
    <xf numFmtId="0" fontId="1" fillId="6" borderId="35" xfId="0" applyFont="1" applyFill="1" applyBorder="1" applyAlignment="1"/>
    <xf numFmtId="0" fontId="18" fillId="6" borderId="62" xfId="0" applyFont="1" applyFill="1" applyBorder="1" applyAlignment="1">
      <alignment horizontal="center" vertical="center"/>
    </xf>
    <xf numFmtId="0" fontId="18" fillId="6" borderId="64" xfId="0" applyFont="1" applyFill="1" applyBorder="1" applyAlignment="1">
      <alignment horizontal="center" vertical="center"/>
    </xf>
    <xf numFmtId="164" fontId="0" fillId="4" borderId="0" xfId="0" applyNumberFormat="1" applyFill="1" applyAlignment="1">
      <alignment horizontal="center"/>
    </xf>
    <xf numFmtId="0" fontId="0" fillId="4" borderId="0" xfId="0" applyFill="1" applyAlignment="1">
      <alignment horizontal="center" wrapText="1"/>
    </xf>
    <xf numFmtId="0" fontId="6" fillId="4" borderId="19" xfId="0" applyFont="1" applyFill="1" applyBorder="1" applyAlignment="1">
      <alignment horizontal="center" wrapText="1"/>
    </xf>
    <xf numFmtId="0" fontId="6" fillId="4" borderId="21" xfId="0" applyFont="1" applyFill="1" applyBorder="1" applyAlignment="1">
      <alignment horizontal="center"/>
    </xf>
    <xf numFmtId="0" fontId="6" fillId="4" borderId="20" xfId="0" applyFont="1" applyFill="1" applyBorder="1" applyAlignment="1">
      <alignment horizontal="center"/>
    </xf>
    <xf numFmtId="0" fontId="12" fillId="4" borderId="6" xfId="0" applyFont="1" applyFill="1" applyBorder="1" applyAlignment="1">
      <alignment horizontal="center"/>
    </xf>
    <xf numFmtId="0" fontId="12" fillId="4" borderId="34" xfId="0" applyFont="1" applyFill="1" applyBorder="1" applyAlignment="1">
      <alignment horizontal="center"/>
    </xf>
    <xf numFmtId="0" fontId="7" fillId="4" borderId="15" xfId="0" applyFont="1" applyFill="1" applyBorder="1" applyAlignment="1">
      <alignment horizontal="center"/>
    </xf>
    <xf numFmtId="0" fontId="7" fillId="4" borderId="17" xfId="0" applyFont="1" applyFill="1" applyBorder="1" applyAlignment="1">
      <alignment horizontal="center"/>
    </xf>
    <xf numFmtId="0" fontId="0" fillId="4" borderId="17" xfId="0" applyFill="1" applyBorder="1" applyAlignment="1">
      <alignment horizontal="center"/>
    </xf>
    <xf numFmtId="0" fontId="0" fillId="4" borderId="10" xfId="0" applyFill="1" applyBorder="1" applyAlignment="1" applyProtection="1">
      <alignment wrapText="1"/>
      <protection locked="0"/>
    </xf>
    <xf numFmtId="0" fontId="0" fillId="4" borderId="0" xfId="0" applyFill="1" applyAlignment="1">
      <alignment wrapText="1"/>
    </xf>
    <xf numFmtId="0" fontId="0" fillId="4" borderId="17" xfId="0" applyFill="1" applyBorder="1" applyAlignment="1">
      <alignment wrapText="1"/>
    </xf>
    <xf numFmtId="0" fontId="0" fillId="0" borderId="24" xfId="0" applyFont="1" applyBorder="1" applyAlignment="1">
      <alignment horizontal="left"/>
    </xf>
    <xf numFmtId="0" fontId="0" fillId="0" borderId="34" xfId="0" applyFont="1" applyBorder="1" applyAlignment="1">
      <alignment horizontal="left"/>
    </xf>
    <xf numFmtId="0" fontId="0" fillId="0" borderId="35" xfId="0" applyFont="1" applyBorder="1" applyAlignment="1">
      <alignment horizontal="left"/>
    </xf>
    <xf numFmtId="0" fontId="0" fillId="0" borderId="1" xfId="0" applyFont="1" applyBorder="1" applyAlignment="1">
      <alignment horizontal="left"/>
    </xf>
    <xf numFmtId="0" fontId="4" fillId="0" borderId="24" xfId="0" applyFont="1" applyFill="1" applyBorder="1" applyAlignment="1">
      <alignment horizontal="center"/>
    </xf>
    <xf numFmtId="0" fontId="4" fillId="0" borderId="34" xfId="0" applyFont="1" applyFill="1" applyBorder="1" applyAlignment="1">
      <alignment horizontal="center"/>
    </xf>
    <xf numFmtId="0" fontId="4" fillId="0" borderId="59" xfId="0" applyFont="1" applyFill="1" applyBorder="1" applyAlignment="1">
      <alignment horizontal="center"/>
    </xf>
    <xf numFmtId="0" fontId="39" fillId="0" borderId="26" xfId="0" applyFont="1" applyBorder="1" applyAlignment="1">
      <alignment horizontal="center"/>
    </xf>
    <xf numFmtId="0" fontId="39" fillId="0" borderId="27" xfId="0" applyFont="1" applyBorder="1" applyAlignment="1">
      <alignment horizontal="center"/>
    </xf>
    <xf numFmtId="0" fontId="39" fillId="0" borderId="29" xfId="0" applyFont="1" applyBorder="1" applyAlignment="1">
      <alignment horizontal="center"/>
    </xf>
    <xf numFmtId="14" fontId="0" fillId="0" borderId="1" xfId="0" applyNumberFormat="1" applyFont="1" applyBorder="1" applyAlignment="1">
      <alignment horizontal="left"/>
    </xf>
    <xf numFmtId="0" fontId="4" fillId="3" borderId="27" xfId="0" applyFont="1" applyFill="1" applyBorder="1" applyAlignment="1">
      <alignment horizontal="center"/>
    </xf>
    <xf numFmtId="0" fontId="4" fillId="3" borderId="29" xfId="0" applyFont="1" applyFill="1" applyBorder="1" applyAlignment="1">
      <alignment horizontal="center"/>
    </xf>
    <xf numFmtId="0" fontId="4" fillId="3" borderId="26" xfId="0" applyFont="1" applyFill="1" applyBorder="1" applyAlignment="1">
      <alignment horizontal="center" vertical="center" wrapText="1"/>
    </xf>
    <xf numFmtId="0" fontId="4" fillId="3" borderId="69"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4" fillId="3" borderId="60" xfId="0" applyFont="1" applyFill="1" applyBorder="1" applyAlignment="1">
      <alignment horizontal="center" vertical="center" wrapText="1"/>
    </xf>
    <xf numFmtId="0" fontId="40" fillId="3" borderId="27" xfId="5" applyFont="1" applyFill="1" applyBorder="1" applyAlignment="1">
      <alignment horizontal="center" vertical="center" textRotation="180"/>
    </xf>
    <xf numFmtId="0" fontId="40" fillId="3" borderId="60" xfId="5" applyFont="1" applyFill="1" applyBorder="1" applyAlignment="1">
      <alignment horizontal="center" vertical="center" textRotation="180"/>
    </xf>
    <xf numFmtId="0" fontId="40" fillId="3" borderId="27" xfId="5" applyFont="1" applyFill="1" applyBorder="1" applyAlignment="1">
      <alignment horizontal="center" vertical="center" textRotation="180" wrapText="1"/>
    </xf>
    <xf numFmtId="0" fontId="40" fillId="3" borderId="60" xfId="5" applyFont="1" applyFill="1" applyBorder="1" applyAlignment="1">
      <alignment horizontal="center" vertical="center" textRotation="180" wrapText="1"/>
    </xf>
    <xf numFmtId="0" fontId="4" fillId="3" borderId="48" xfId="0" applyFont="1" applyFill="1" applyBorder="1" applyAlignment="1">
      <alignment horizontal="center" vertical="center" wrapText="1"/>
    </xf>
    <xf numFmtId="0" fontId="4" fillId="3" borderId="70" xfId="0" applyFont="1" applyFill="1" applyBorder="1" applyAlignment="1">
      <alignment horizontal="center" vertical="center" wrapText="1"/>
    </xf>
    <xf numFmtId="0" fontId="39" fillId="3" borderId="26" xfId="6" applyFont="1" applyFill="1" applyBorder="1" applyAlignment="1">
      <alignment horizontal="center" vertical="center" wrapText="1"/>
    </xf>
    <xf numFmtId="0" fontId="39" fillId="3" borderId="27" xfId="6" applyFont="1" applyFill="1" applyBorder="1" applyAlignment="1">
      <alignment horizontal="center" vertical="center" wrapText="1"/>
    </xf>
    <xf numFmtId="0" fontId="39" fillId="3" borderId="29" xfId="6" applyFont="1" applyFill="1" applyBorder="1" applyAlignment="1">
      <alignment horizontal="center" vertical="center" wrapText="1"/>
    </xf>
    <xf numFmtId="0" fontId="4" fillId="3" borderId="32" xfId="6" applyFont="1" applyFill="1" applyBorder="1" applyAlignment="1">
      <alignment horizontal="center" vertical="center" wrapText="1"/>
    </xf>
    <xf numFmtId="0" fontId="4" fillId="3" borderId="1" xfId="6" applyFont="1" applyFill="1" applyBorder="1" applyAlignment="1">
      <alignment horizontal="center" vertical="center" wrapText="1"/>
    </xf>
    <xf numFmtId="0" fontId="4" fillId="3" borderId="18" xfId="6" applyFont="1" applyFill="1" applyBorder="1" applyAlignment="1">
      <alignment horizontal="center" vertical="center" wrapText="1"/>
    </xf>
    <xf numFmtId="0" fontId="0" fillId="0" borderId="66" xfId="6" applyFont="1" applyBorder="1" applyAlignment="1">
      <alignment horizontal="center" vertical="center" wrapText="1"/>
    </xf>
    <xf numFmtId="0" fontId="5" fillId="0" borderId="37" xfId="6" applyBorder="1" applyAlignment="1">
      <alignment horizontal="center" vertical="center" wrapText="1"/>
    </xf>
    <xf numFmtId="0" fontId="5" fillId="0" borderId="23" xfId="6" applyBorder="1" applyAlignment="1">
      <alignment horizontal="center" vertical="center" wrapText="1"/>
    </xf>
    <xf numFmtId="0" fontId="0" fillId="0" borderId="1" xfId="6" applyFont="1" applyBorder="1" applyAlignment="1">
      <alignment horizontal="center" vertical="center" wrapText="1"/>
    </xf>
    <xf numFmtId="0" fontId="5" fillId="0" borderId="1" xfId="6" applyBorder="1" applyAlignment="1">
      <alignment horizontal="center" vertical="center" wrapText="1"/>
    </xf>
    <xf numFmtId="0" fontId="0" fillId="0" borderId="37" xfId="6" applyFont="1" applyBorder="1" applyAlignment="1">
      <alignment horizontal="center" vertical="center" wrapText="1"/>
    </xf>
    <xf numFmtId="0" fontId="22" fillId="0" borderId="38" xfId="5" applyFont="1" applyBorder="1" applyAlignment="1">
      <alignment horizontal="left" vertical="center" wrapText="1"/>
    </xf>
    <xf numFmtId="0" fontId="22" fillId="0" borderId="49" xfId="5" applyFont="1" applyBorder="1" applyAlignment="1">
      <alignment horizontal="left" vertical="center" wrapText="1"/>
    </xf>
    <xf numFmtId="0" fontId="22" fillId="0" borderId="57" xfId="5" applyFont="1" applyBorder="1" applyAlignment="1">
      <alignment horizontal="left" vertical="center" wrapText="1"/>
    </xf>
    <xf numFmtId="0" fontId="6" fillId="4" borderId="15" xfId="0" applyFont="1" applyFill="1" applyBorder="1" applyAlignment="1">
      <alignment horizontal="center" vertical="center"/>
    </xf>
    <xf numFmtId="0" fontId="6" fillId="4" borderId="0" xfId="0" applyFont="1" applyFill="1" applyBorder="1" applyAlignment="1">
      <alignment horizontal="center" vertical="center"/>
    </xf>
    <xf numFmtId="0" fontId="6" fillId="4" borderId="11" xfId="0" applyFont="1" applyFill="1" applyBorder="1" applyAlignment="1">
      <alignment horizontal="center" vertical="center"/>
    </xf>
    <xf numFmtId="0" fontId="24" fillId="8" borderId="14" xfId="0" applyFont="1" applyFill="1" applyBorder="1" applyAlignment="1">
      <alignment horizontal="center" vertical="top" wrapText="1"/>
    </xf>
    <xf numFmtId="0" fontId="24" fillId="8" borderId="4" xfId="0" applyFont="1" applyFill="1" applyBorder="1" applyAlignment="1">
      <alignment horizontal="center" vertical="top" wrapText="1"/>
    </xf>
    <xf numFmtId="0" fontId="24" fillId="8" borderId="5" xfId="0" applyFont="1" applyFill="1" applyBorder="1" applyAlignment="1">
      <alignment horizontal="center" vertical="top" wrapText="1"/>
    </xf>
    <xf numFmtId="0" fontId="25" fillId="8" borderId="15" xfId="0" applyFont="1" applyFill="1" applyBorder="1" applyAlignment="1">
      <alignment horizontal="center" vertical="top" wrapText="1"/>
    </xf>
    <xf numFmtId="0" fontId="25" fillId="8" borderId="0" xfId="0" applyFont="1" applyFill="1" applyBorder="1" applyAlignment="1">
      <alignment horizontal="center" vertical="top" wrapText="1"/>
    </xf>
    <xf numFmtId="0" fontId="25" fillId="8" borderId="11" xfId="0" applyFont="1" applyFill="1" applyBorder="1" applyAlignment="1">
      <alignment horizontal="center" vertical="top" wrapText="1"/>
    </xf>
    <xf numFmtId="0" fontId="28" fillId="8" borderId="15" xfId="0" applyFont="1" applyFill="1" applyBorder="1" applyAlignment="1">
      <alignment horizontal="center" wrapText="1"/>
    </xf>
    <xf numFmtId="0" fontId="28" fillId="8" borderId="0" xfId="0" applyFont="1" applyFill="1" applyBorder="1" applyAlignment="1">
      <alignment horizontal="center" wrapText="1"/>
    </xf>
    <xf numFmtId="0" fontId="27" fillId="8" borderId="6" xfId="0" applyFont="1" applyFill="1" applyBorder="1" applyAlignment="1">
      <alignment horizontal="center" vertical="center" wrapText="1"/>
    </xf>
    <xf numFmtId="0" fontId="22" fillId="4" borderId="14" xfId="0" applyFont="1" applyFill="1" applyBorder="1" applyAlignment="1">
      <alignment horizontal="left" vertical="center" wrapText="1"/>
    </xf>
    <xf numFmtId="0" fontId="22" fillId="4" borderId="4" xfId="0" applyFont="1" applyFill="1" applyBorder="1" applyAlignment="1">
      <alignment horizontal="left" vertical="center" wrapText="1"/>
    </xf>
    <xf numFmtId="0" fontId="22" fillId="4" borderId="5" xfId="0" applyFont="1" applyFill="1" applyBorder="1" applyAlignment="1">
      <alignment horizontal="left" vertical="center" wrapText="1"/>
    </xf>
    <xf numFmtId="0" fontId="22" fillId="4" borderId="15" xfId="0" applyFont="1" applyFill="1" applyBorder="1" applyAlignment="1">
      <alignment horizontal="left" vertical="center" wrapText="1"/>
    </xf>
    <xf numFmtId="0" fontId="22" fillId="4" borderId="0" xfId="0" applyFont="1" applyFill="1" applyBorder="1" applyAlignment="1">
      <alignment horizontal="left" vertical="center" wrapText="1"/>
    </xf>
    <xf numFmtId="0" fontId="22" fillId="4" borderId="11" xfId="0" applyFont="1" applyFill="1" applyBorder="1" applyAlignment="1">
      <alignment horizontal="left" vertical="center" wrapText="1"/>
    </xf>
    <xf numFmtId="0" fontId="22" fillId="4" borderId="15" xfId="0" applyFont="1" applyFill="1" applyBorder="1" applyAlignment="1">
      <alignment horizontal="left" vertical="top" wrapText="1"/>
    </xf>
    <xf numFmtId="0" fontId="22" fillId="4" borderId="0" xfId="0" applyFont="1" applyFill="1" applyBorder="1" applyAlignment="1">
      <alignment horizontal="left" vertical="top" wrapText="1"/>
    </xf>
    <xf numFmtId="0" fontId="22" fillId="4" borderId="11" xfId="0" applyFont="1" applyFill="1" applyBorder="1" applyAlignment="1">
      <alignment horizontal="left" vertical="top" wrapText="1"/>
    </xf>
    <xf numFmtId="0" fontId="22" fillId="4" borderId="16" xfId="0" applyFont="1" applyFill="1" applyBorder="1" applyAlignment="1">
      <alignment horizontal="left" vertical="top" wrapText="1"/>
    </xf>
    <xf numFmtId="0" fontId="22" fillId="4" borderId="12" xfId="0" applyFont="1" applyFill="1" applyBorder="1" applyAlignment="1">
      <alignment horizontal="left" vertical="top" wrapText="1"/>
    </xf>
    <xf numFmtId="0" fontId="22" fillId="4" borderId="13" xfId="0" applyFont="1" applyFill="1" applyBorder="1" applyAlignment="1">
      <alignment horizontal="left" vertical="top" wrapText="1"/>
    </xf>
    <xf numFmtId="0" fontId="0" fillId="0" borderId="2"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8" fillId="2" borderId="24" xfId="0" applyFont="1" applyFill="1" applyBorder="1" applyAlignment="1">
      <alignment horizontal="left" vertical="center"/>
    </xf>
    <xf numFmtId="0" fontId="7" fillId="2" borderId="34" xfId="0" applyFont="1" applyFill="1" applyBorder="1" applyAlignment="1">
      <alignment horizontal="left" vertical="center"/>
    </xf>
    <xf numFmtId="0" fontId="7" fillId="2" borderId="35" xfId="0" applyFont="1" applyFill="1" applyBorder="1" applyAlignment="1">
      <alignment horizontal="left" vertical="center"/>
    </xf>
    <xf numFmtId="0" fontId="8" fillId="2" borderId="34" xfId="0" applyFont="1" applyFill="1" applyBorder="1" applyAlignment="1">
      <alignment horizontal="left" vertical="center"/>
    </xf>
    <xf numFmtId="0" fontId="8" fillId="2" borderId="35" xfId="0" applyFont="1" applyFill="1" applyBorder="1" applyAlignment="1">
      <alignment horizontal="left" vertical="center"/>
    </xf>
    <xf numFmtId="0" fontId="8" fillId="2" borderId="1" xfId="0" applyFont="1" applyFill="1" applyBorder="1" applyAlignment="1">
      <alignment horizontal="left" vertical="center"/>
    </xf>
    <xf numFmtId="0" fontId="0" fillId="0" borderId="19" xfId="0" applyBorder="1" applyAlignment="1" applyProtection="1">
      <protection locked="0"/>
    </xf>
    <xf numFmtId="0" fontId="0" fillId="0" borderId="21" xfId="0" applyBorder="1" applyAlignment="1" applyProtection="1">
      <protection locked="0"/>
    </xf>
    <xf numFmtId="0" fontId="0" fillId="0" borderId="20" xfId="0" applyBorder="1" applyAlignment="1" applyProtection="1">
      <protection locked="0"/>
    </xf>
    <xf numFmtId="0" fontId="36" fillId="6" borderId="14" xfId="0" applyFont="1" applyFill="1" applyBorder="1" applyAlignment="1">
      <alignment horizontal="center" vertical="center"/>
    </xf>
    <xf numFmtId="0" fontId="36" fillId="6" borderId="5" xfId="0" applyFont="1" applyFill="1" applyBorder="1" applyAlignment="1">
      <alignment horizontal="center" vertical="center"/>
    </xf>
    <xf numFmtId="0" fontId="36" fillId="6" borderId="15" xfId="0" applyFont="1" applyFill="1" applyBorder="1" applyAlignment="1">
      <alignment horizontal="center" vertical="center"/>
    </xf>
    <xf numFmtId="0" fontId="36" fillId="6" borderId="11" xfId="0" applyFont="1" applyFill="1" applyBorder="1" applyAlignment="1">
      <alignment horizontal="center" vertical="center"/>
    </xf>
    <xf numFmtId="0" fontId="0" fillId="0" borderId="19" xfId="0" applyBorder="1" applyAlignment="1" applyProtection="1">
      <alignment horizontal="left"/>
      <protection locked="0"/>
    </xf>
    <xf numFmtId="0" fontId="0" fillId="0" borderId="21" xfId="0" applyBorder="1" applyAlignment="1" applyProtection="1">
      <alignment horizontal="left"/>
      <protection locked="0"/>
    </xf>
    <xf numFmtId="0" fontId="0" fillId="0" borderId="20" xfId="0" applyBorder="1" applyAlignment="1" applyProtection="1">
      <alignment horizontal="left"/>
      <protection locked="0"/>
    </xf>
    <xf numFmtId="0" fontId="36" fillId="6" borderId="22" xfId="0" applyFont="1" applyFill="1" applyBorder="1" applyAlignment="1"/>
    <xf numFmtId="0" fontId="0" fillId="6" borderId="22" xfId="0" applyFill="1" applyBorder="1"/>
    <xf numFmtId="0" fontId="7" fillId="0" borderId="22" xfId="0" applyFont="1" applyBorder="1" applyAlignment="1" applyProtection="1">
      <protection locked="0"/>
    </xf>
    <xf numFmtId="0" fontId="7" fillId="0" borderId="19" xfId="0" applyFont="1" applyBorder="1" applyAlignment="1" applyProtection="1">
      <protection locked="0"/>
    </xf>
    <xf numFmtId="0" fontId="36" fillId="0" borderId="0" xfId="0" applyFont="1" applyBorder="1" applyAlignment="1"/>
    <xf numFmtId="0" fontId="0" fillId="0" borderId="0" xfId="0" applyBorder="1" applyAlignment="1"/>
    <xf numFmtId="0" fontId="0" fillId="6" borderId="22" xfId="0" applyFill="1" applyBorder="1" applyAlignment="1"/>
    <xf numFmtId="14" fontId="0" fillId="0" borderId="19" xfId="0" applyNumberFormat="1" applyBorder="1" applyAlignment="1" applyProtection="1">
      <alignment horizontal="left"/>
      <protection locked="0"/>
    </xf>
    <xf numFmtId="14" fontId="0" fillId="0" borderId="21" xfId="0" applyNumberFormat="1" applyBorder="1" applyAlignment="1" applyProtection="1">
      <alignment horizontal="left"/>
      <protection locked="0"/>
    </xf>
    <xf numFmtId="14" fontId="0" fillId="0" borderId="20" xfId="0" applyNumberFormat="1" applyBorder="1" applyAlignment="1" applyProtection="1">
      <alignment horizontal="left"/>
      <protection locked="0"/>
    </xf>
    <xf numFmtId="0" fontId="8" fillId="2" borderId="43" xfId="0" applyFont="1" applyFill="1" applyBorder="1" applyAlignment="1">
      <alignment horizontal="left" vertical="center"/>
    </xf>
    <xf numFmtId="0" fontId="8" fillId="2" borderId="44" xfId="0" applyFont="1" applyFill="1" applyBorder="1" applyAlignment="1">
      <alignment horizontal="left" vertical="center"/>
    </xf>
    <xf numFmtId="0" fontId="8" fillId="2" borderId="45" xfId="0" applyFont="1" applyFill="1" applyBorder="1" applyAlignment="1">
      <alignment horizontal="left" vertical="center"/>
    </xf>
    <xf numFmtId="0" fontId="8" fillId="2" borderId="40" xfId="0" applyFont="1" applyFill="1" applyBorder="1" applyAlignment="1">
      <alignment horizontal="left" vertical="center"/>
    </xf>
    <xf numFmtId="0" fontId="25" fillId="0" borderId="15" xfId="0" applyFont="1" applyBorder="1" applyAlignment="1">
      <alignment horizontal="center" vertical="center"/>
    </xf>
    <xf numFmtId="0" fontId="25" fillId="0" borderId="0" xfId="0" applyFont="1" applyBorder="1" applyAlignment="1">
      <alignment horizontal="center" vertical="center"/>
    </xf>
    <xf numFmtId="0" fontId="25" fillId="0" borderId="16" xfId="0" applyFont="1" applyBorder="1" applyAlignment="1">
      <alignment horizontal="center" vertical="center"/>
    </xf>
    <xf numFmtId="0" fontId="25" fillId="0" borderId="12" xfId="0" applyFont="1" applyBorder="1" applyAlignment="1">
      <alignment horizontal="center" vertical="center"/>
    </xf>
    <xf numFmtId="0" fontId="36" fillId="6" borderId="16" xfId="0" applyFont="1" applyFill="1" applyBorder="1" applyAlignment="1"/>
    <xf numFmtId="0" fontId="36" fillId="6" borderId="21" xfId="0" applyFont="1" applyFill="1" applyBorder="1" applyAlignment="1"/>
    <xf numFmtId="0" fontId="36" fillId="0" borderId="14" xfId="0" applyFont="1" applyBorder="1" applyAlignment="1"/>
    <xf numFmtId="0" fontId="36" fillId="0" borderId="4" xfId="0" applyFont="1" applyBorder="1" applyAlignment="1"/>
    <xf numFmtId="0" fontId="0" fillId="0" borderId="4" xfId="0" applyBorder="1" applyAlignment="1"/>
    <xf numFmtId="0" fontId="0" fillId="0" borderId="5" xfId="0" applyBorder="1" applyAlignment="1"/>
    <xf numFmtId="0" fontId="8" fillId="0" borderId="14" xfId="0" applyFont="1" applyFill="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16" xfId="0" applyFont="1" applyBorder="1" applyAlignment="1"/>
    <xf numFmtId="0" fontId="8" fillId="0" borderId="12" xfId="0" applyFont="1" applyBorder="1" applyAlignment="1"/>
    <xf numFmtId="0" fontId="8" fillId="0" borderId="13" xfId="0" applyFont="1" applyBorder="1" applyAlignment="1"/>
    <xf numFmtId="0" fontId="8" fillId="0" borderId="14" xfId="0" applyFont="1" applyBorder="1" applyAlignment="1">
      <alignment horizontal="center" vertical="center" wrapText="1"/>
    </xf>
    <xf numFmtId="0" fontId="8" fillId="0" borderId="4" xfId="0" applyFont="1" applyBorder="1" applyAlignment="1">
      <alignment wrapText="1"/>
    </xf>
    <xf numFmtId="0" fontId="8" fillId="0" borderId="5" xfId="0" applyFont="1" applyBorder="1" applyAlignment="1">
      <alignment wrapText="1"/>
    </xf>
    <xf numFmtId="0" fontId="8" fillId="0" borderId="67" xfId="0" applyFont="1" applyBorder="1" applyAlignment="1">
      <alignment horizontal="center" vertical="center" wrapText="1"/>
    </xf>
    <xf numFmtId="0" fontId="8" fillId="0" borderId="68" xfId="0" applyFont="1" applyBorder="1" applyAlignment="1">
      <alignment horizontal="center" vertical="center" wrapText="1"/>
    </xf>
    <xf numFmtId="0" fontId="8" fillId="6" borderId="67" xfId="0" applyFont="1" applyFill="1" applyBorder="1" applyAlignment="1">
      <alignment horizontal="center" vertical="center" textRotation="180"/>
    </xf>
    <xf numFmtId="0" fontId="8" fillId="0" borderId="68" xfId="0" applyFont="1" applyBorder="1" applyAlignment="1"/>
    <xf numFmtId="0" fontId="8" fillId="0" borderId="67" xfId="0" applyFont="1" applyBorder="1" applyAlignment="1">
      <alignment horizontal="center" vertical="center" textRotation="180"/>
    </xf>
    <xf numFmtId="0" fontId="8" fillId="0" borderId="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67" xfId="0" applyFont="1" applyFill="1" applyBorder="1" applyAlignment="1">
      <alignment horizontal="center" vertical="center" wrapText="1"/>
    </xf>
    <xf numFmtId="0" fontId="8" fillId="0" borderId="19" xfId="0" applyFont="1" applyBorder="1" applyAlignment="1">
      <alignment horizontal="center"/>
    </xf>
    <xf numFmtId="0" fontId="8" fillId="0" borderId="21" xfId="0" applyFont="1" applyBorder="1" applyAlignment="1">
      <alignment horizontal="center"/>
    </xf>
    <xf numFmtId="0" fontId="8" fillId="0" borderId="21" xfId="0" applyFont="1" applyBorder="1" applyAlignment="1"/>
    <xf numFmtId="0" fontId="8" fillId="0" borderId="20" xfId="0" applyFont="1" applyBorder="1" applyAlignment="1"/>
    <xf numFmtId="0" fontId="8" fillId="0" borderId="32" xfId="0" applyFont="1" applyBorder="1" applyAlignment="1" applyProtection="1">
      <alignment horizontal="left" vertical="top" wrapText="1"/>
      <protection locked="0"/>
    </xf>
    <xf numFmtId="0" fontId="8" fillId="0" borderId="1" xfId="0" applyFont="1" applyBorder="1" applyAlignment="1" applyProtection="1">
      <alignment horizontal="left" vertical="top" wrapText="1"/>
      <protection locked="0"/>
    </xf>
    <xf numFmtId="0" fontId="36" fillId="0" borderId="1" xfId="0" applyFont="1" applyBorder="1" applyAlignment="1" applyProtection="1">
      <alignment horizontal="left" vertical="top" wrapText="1"/>
      <protection locked="0"/>
    </xf>
    <xf numFmtId="0" fontId="36" fillId="0" borderId="24" xfId="0" applyFont="1" applyBorder="1" applyAlignment="1" applyProtection="1">
      <alignment horizontal="left" vertical="top"/>
      <protection locked="0"/>
    </xf>
    <xf numFmtId="0" fontId="36" fillId="0" borderId="34" xfId="0" applyFont="1" applyBorder="1" applyAlignment="1" applyProtection="1">
      <alignment horizontal="left" vertical="top"/>
      <protection locked="0"/>
    </xf>
    <xf numFmtId="0" fontId="36" fillId="0" borderId="35" xfId="0" applyFont="1" applyBorder="1" applyAlignment="1" applyProtection="1">
      <alignment horizontal="left" vertical="top"/>
      <protection locked="0"/>
    </xf>
    <xf numFmtId="0" fontId="8" fillId="0" borderId="38" xfId="0" applyNumberFormat="1" applyFont="1" applyBorder="1" applyAlignment="1" applyProtection="1">
      <alignment horizontal="left" vertical="top" wrapText="1"/>
    </xf>
    <xf numFmtId="0" fontId="8" fillId="0" borderId="49" xfId="0" applyFont="1" applyBorder="1" applyAlignment="1" applyProtection="1">
      <alignment wrapText="1"/>
    </xf>
    <xf numFmtId="0" fontId="8" fillId="0" borderId="50" xfId="0" applyFont="1" applyBorder="1" applyAlignment="1" applyProtection="1">
      <alignment wrapText="1"/>
    </xf>
    <xf numFmtId="0" fontId="8" fillId="0" borderId="28" xfId="0" applyFont="1" applyBorder="1" applyAlignment="1" applyProtection="1">
      <alignment horizontal="left" vertical="top" wrapText="1"/>
    </xf>
    <xf numFmtId="0" fontId="8" fillId="0" borderId="49" xfId="0" applyFont="1" applyBorder="1" applyAlignment="1" applyProtection="1">
      <alignment horizontal="left" vertical="top" wrapText="1"/>
    </xf>
    <xf numFmtId="0" fontId="8" fillId="0" borderId="50" xfId="0" applyFont="1" applyBorder="1" applyAlignment="1" applyProtection="1">
      <alignment horizontal="left" vertical="top" wrapText="1"/>
    </xf>
    <xf numFmtId="0" fontId="8" fillId="0" borderId="23" xfId="0" applyFont="1" applyBorder="1" applyAlignment="1" applyProtection="1">
      <alignment horizontal="left" vertical="top" wrapText="1"/>
    </xf>
    <xf numFmtId="0" fontId="8" fillId="0" borderId="3" xfId="0" applyFont="1" applyBorder="1" applyAlignment="1" applyProtection="1">
      <alignment horizontal="left" vertical="top" wrapText="1"/>
    </xf>
    <xf numFmtId="0" fontId="8" fillId="0" borderId="6" xfId="0" applyFont="1" applyBorder="1" applyAlignment="1" applyProtection="1">
      <alignment horizontal="left" vertical="top" wrapText="1"/>
    </xf>
    <xf numFmtId="0" fontId="8" fillId="0" borderId="9" xfId="0" applyFont="1" applyBorder="1" applyAlignment="1" applyProtection="1">
      <alignment horizontal="left" vertical="top" wrapText="1"/>
    </xf>
    <xf numFmtId="0" fontId="8" fillId="0" borderId="33" xfId="0" applyFont="1" applyBorder="1" applyAlignment="1" applyProtection="1">
      <alignment horizontal="left" vertical="top" wrapText="1"/>
      <protection locked="0"/>
    </xf>
    <xf numFmtId="0" fontId="8" fillId="0" borderId="34" xfId="0" applyFont="1" applyBorder="1" applyAlignment="1">
      <alignment horizontal="left" vertical="top" wrapText="1"/>
    </xf>
    <xf numFmtId="0" fontId="8" fillId="0" borderId="35" xfId="0" applyFont="1" applyBorder="1" applyAlignment="1">
      <alignment horizontal="left" vertical="top" wrapText="1"/>
    </xf>
    <xf numFmtId="0" fontId="36" fillId="0" borderId="24" xfId="0" applyFont="1" applyBorder="1" applyAlignment="1" applyProtection="1">
      <alignment horizontal="left" vertical="top" wrapText="1"/>
      <protection locked="0"/>
    </xf>
    <xf numFmtId="0" fontId="36" fillId="0" borderId="34" xfId="0" applyFont="1" applyBorder="1" applyAlignment="1" applyProtection="1">
      <alignment horizontal="left" vertical="top" wrapText="1"/>
      <protection locked="0"/>
    </xf>
    <xf numFmtId="0" fontId="36" fillId="0" borderId="35" xfId="0" applyFont="1" applyBorder="1" applyAlignment="1" applyProtection="1">
      <alignment horizontal="left" vertical="top" wrapText="1"/>
      <protection locked="0"/>
    </xf>
    <xf numFmtId="0" fontId="8" fillId="0" borderId="34" xfId="0" applyFont="1" applyBorder="1" applyAlignment="1">
      <alignment horizontal="left" vertical="top"/>
    </xf>
    <xf numFmtId="0" fontId="8" fillId="0" borderId="35" xfId="0" applyFont="1" applyBorder="1" applyAlignment="1">
      <alignment horizontal="left" vertical="top"/>
    </xf>
    <xf numFmtId="0" fontId="36" fillId="0" borderId="1" xfId="0" applyFont="1" applyFill="1" applyBorder="1" applyAlignment="1" applyProtection="1">
      <alignment horizontal="left" vertical="top" wrapText="1"/>
      <protection locked="0"/>
    </xf>
    <xf numFmtId="0" fontId="8" fillId="0" borderId="32" xfId="0" applyFont="1" applyFill="1" applyBorder="1" applyAlignment="1" applyProtection="1">
      <alignment horizontal="left" vertical="top" wrapText="1"/>
      <protection locked="0"/>
    </xf>
    <xf numFmtId="0" fontId="8" fillId="0" borderId="1" xfId="0" applyFont="1" applyFill="1" applyBorder="1" applyAlignment="1" applyProtection="1">
      <alignment horizontal="left" vertical="top" wrapText="1"/>
      <protection locked="0"/>
    </xf>
    <xf numFmtId="0" fontId="36" fillId="0" borderId="24" xfId="0" applyFont="1" applyFill="1" applyBorder="1" applyAlignment="1" applyProtection="1">
      <alignment horizontal="left" vertical="top"/>
      <protection locked="0"/>
    </xf>
    <xf numFmtId="0" fontId="36" fillId="0" borderId="34" xfId="0" applyFont="1" applyFill="1" applyBorder="1" applyAlignment="1" applyProtection="1">
      <alignment horizontal="left" vertical="top"/>
      <protection locked="0"/>
    </xf>
    <xf numFmtId="0" fontId="36" fillId="0" borderId="35" xfId="0" applyFont="1" applyFill="1" applyBorder="1" applyAlignment="1" applyProtection="1">
      <alignment horizontal="left" vertical="top"/>
      <protection locked="0"/>
    </xf>
    <xf numFmtId="0" fontId="36" fillId="0" borderId="32" xfId="0" applyFont="1" applyFill="1" applyBorder="1" applyAlignment="1" applyProtection="1">
      <alignment horizontal="left" vertical="top" wrapText="1"/>
      <protection locked="0"/>
    </xf>
    <xf numFmtId="0" fontId="36" fillId="0" borderId="32" xfId="0" applyFont="1" applyBorder="1" applyAlignment="1" applyProtection="1">
      <alignment horizontal="left" vertical="top" wrapText="1"/>
      <protection locked="0"/>
    </xf>
    <xf numFmtId="0" fontId="36" fillId="0" borderId="24" xfId="0" applyFont="1" applyBorder="1" applyAlignment="1">
      <alignment horizontal="center"/>
    </xf>
    <xf numFmtId="0" fontId="36" fillId="0" borderId="34" xfId="0" applyFont="1" applyBorder="1" applyAlignment="1">
      <alignment horizontal="center"/>
    </xf>
    <xf numFmtId="0" fontId="36" fillId="0" borderId="35" xfId="0" applyFont="1" applyBorder="1" applyAlignment="1">
      <alignment horizontal="center"/>
    </xf>
    <xf numFmtId="0" fontId="22" fillId="0" borderId="24" xfId="0" applyFont="1" applyBorder="1" applyAlignment="1">
      <alignment horizontal="left" vertical="top" wrapText="1"/>
    </xf>
    <xf numFmtId="0" fontId="22" fillId="0" borderId="34" xfId="0" applyFont="1" applyBorder="1" applyAlignment="1">
      <alignment horizontal="left" vertical="top"/>
    </xf>
    <xf numFmtId="0" fontId="22" fillId="0" borderId="35" xfId="0" applyFont="1" applyBorder="1" applyAlignment="1">
      <alignment horizontal="left" vertical="top"/>
    </xf>
    <xf numFmtId="0" fontId="22" fillId="0" borderId="1" xfId="0" applyFont="1" applyFill="1" applyBorder="1" applyAlignment="1">
      <alignment horizontal="left" vertical="top" wrapText="1"/>
    </xf>
    <xf numFmtId="0" fontId="10" fillId="4" borderId="24" xfId="0" applyFont="1" applyFill="1" applyBorder="1" applyAlignment="1">
      <alignment horizontal="left" vertical="top"/>
    </xf>
    <xf numFmtId="0" fontId="10" fillId="4" borderId="34" xfId="0" applyFont="1" applyFill="1" applyBorder="1" applyAlignment="1">
      <alignment horizontal="left" vertical="top"/>
    </xf>
    <xf numFmtId="0" fontId="10" fillId="4" borderId="35" xfId="0" applyFont="1" applyFill="1" applyBorder="1" applyAlignment="1">
      <alignment horizontal="left" vertical="top"/>
    </xf>
    <xf numFmtId="0" fontId="19" fillId="0" borderId="24" xfId="0" applyFont="1" applyFill="1" applyBorder="1" applyAlignment="1">
      <alignment horizontal="left" vertical="top" wrapText="1"/>
    </xf>
    <xf numFmtId="0" fontId="22" fillId="0" borderId="34" xfId="0" applyFont="1" applyFill="1" applyBorder="1" applyAlignment="1">
      <alignment horizontal="left" vertical="top"/>
    </xf>
    <xf numFmtId="0" fontId="0" fillId="0" borderId="35" xfId="0" applyBorder="1" applyAlignment="1">
      <alignment horizontal="left" vertical="top"/>
    </xf>
    <xf numFmtId="0" fontId="22" fillId="0" borderId="1" xfId="0" applyFont="1" applyBorder="1" applyAlignment="1">
      <alignment horizontal="left" vertical="top" wrapText="1"/>
    </xf>
    <xf numFmtId="0" fontId="22" fillId="4" borderId="66" xfId="0" applyFont="1" applyFill="1" applyBorder="1" applyAlignment="1">
      <alignment horizontal="left" vertical="top" wrapText="1"/>
    </xf>
    <xf numFmtId="0" fontId="22" fillId="4" borderId="37" xfId="0" applyFont="1" applyFill="1" applyBorder="1" applyAlignment="1">
      <alignment horizontal="left" vertical="top" wrapText="1"/>
    </xf>
    <xf numFmtId="0" fontId="22" fillId="4" borderId="23" xfId="0" applyFont="1" applyFill="1" applyBorder="1" applyAlignment="1">
      <alignment horizontal="left" vertical="top" wrapText="1"/>
    </xf>
    <xf numFmtId="0" fontId="10" fillId="0" borderId="24" xfId="0" applyFont="1" applyBorder="1" applyAlignment="1">
      <alignment horizontal="left" vertical="top"/>
    </xf>
    <xf numFmtId="0" fontId="10" fillId="0" borderId="34" xfId="0" applyFont="1" applyBorder="1" applyAlignment="1">
      <alignment horizontal="left" vertical="top"/>
    </xf>
    <xf numFmtId="0" fontId="10" fillId="0" borderId="35" xfId="0" applyFont="1" applyBorder="1" applyAlignment="1">
      <alignment horizontal="left" vertical="top"/>
    </xf>
    <xf numFmtId="0" fontId="19" fillId="0" borderId="1" xfId="0" applyFont="1" applyFill="1" applyBorder="1" applyAlignment="1">
      <alignment horizontal="left" vertical="top" wrapText="1"/>
    </xf>
    <xf numFmtId="168" fontId="19" fillId="0" borderId="2" xfId="0" applyNumberFormat="1" applyFont="1" applyFill="1" applyBorder="1" applyAlignment="1">
      <alignment horizontal="left" vertical="top" wrapText="1"/>
    </xf>
    <xf numFmtId="0" fontId="22" fillId="0" borderId="8" xfId="0" applyFont="1" applyBorder="1" applyAlignment="1">
      <alignment horizontal="left" vertical="top" wrapText="1"/>
    </xf>
    <xf numFmtId="0" fontId="22" fillId="0" borderId="10" xfId="0" applyFont="1" applyBorder="1" applyAlignment="1">
      <alignment horizontal="left" vertical="top" wrapText="1"/>
    </xf>
    <xf numFmtId="0" fontId="22" fillId="0" borderId="17" xfId="0" applyFont="1" applyBorder="1" applyAlignment="1">
      <alignment horizontal="left" vertical="top" wrapText="1"/>
    </xf>
    <xf numFmtId="0" fontId="22" fillId="0" borderId="3" xfId="0" applyFont="1" applyBorder="1" applyAlignment="1">
      <alignment horizontal="left" vertical="top" wrapText="1"/>
    </xf>
    <xf numFmtId="0" fontId="22" fillId="0" borderId="9" xfId="0" applyFont="1" applyBorder="1" applyAlignment="1">
      <alignment horizontal="left" vertical="top" wrapText="1"/>
    </xf>
    <xf numFmtId="168" fontId="19" fillId="0" borderId="2" xfId="0" applyNumberFormat="1" applyFont="1" applyFill="1" applyBorder="1" applyAlignment="1">
      <alignment horizontal="left" vertical="top" wrapText="1" shrinkToFit="1"/>
    </xf>
    <xf numFmtId="0" fontId="22" fillId="0" borderId="8" xfId="0" applyFont="1" applyBorder="1" applyAlignment="1">
      <alignment horizontal="left" vertical="top" wrapText="1" shrinkToFit="1"/>
    </xf>
    <xf numFmtId="0" fontId="22" fillId="0" borderId="3" xfId="0" applyFont="1" applyBorder="1" applyAlignment="1">
      <alignment horizontal="left" vertical="top" wrapText="1" shrinkToFit="1"/>
    </xf>
    <xf numFmtId="0" fontId="22" fillId="0" borderId="9" xfId="0" applyFont="1" applyBorder="1" applyAlignment="1">
      <alignment horizontal="left" vertical="top" wrapText="1" shrinkToFit="1"/>
    </xf>
    <xf numFmtId="0" fontId="19" fillId="0" borderId="2" xfId="0" applyFont="1" applyFill="1" applyBorder="1" applyAlignment="1">
      <alignment horizontal="left" vertical="top" wrapText="1"/>
    </xf>
    <xf numFmtId="0" fontId="22" fillId="0" borderId="8" xfId="0" applyFont="1" applyBorder="1" applyAlignment="1">
      <alignment horizontal="left" vertical="top"/>
    </xf>
    <xf numFmtId="0" fontId="22" fillId="0" borderId="3" xfId="0" applyFont="1" applyBorder="1" applyAlignment="1">
      <alignment horizontal="left" vertical="top"/>
    </xf>
    <xf numFmtId="0" fontId="22" fillId="0" borderId="9" xfId="0" applyFont="1" applyBorder="1" applyAlignment="1">
      <alignment horizontal="left" vertical="top"/>
    </xf>
    <xf numFmtId="0" fontId="22" fillId="0" borderId="1" xfId="0" applyFont="1" applyBorder="1" applyAlignment="1"/>
    <xf numFmtId="0" fontId="8" fillId="0" borderId="1" xfId="0" applyFont="1" applyFill="1" applyBorder="1" applyAlignment="1">
      <alignment horizontal="left" vertical="top" wrapText="1"/>
    </xf>
    <xf numFmtId="0" fontId="7" fillId="0" borderId="1" xfId="0" applyFont="1" applyBorder="1" applyAlignment="1">
      <alignment horizontal="left" vertical="top"/>
    </xf>
    <xf numFmtId="0" fontId="28" fillId="0" borderId="24" xfId="0" applyFont="1" applyFill="1" applyBorder="1" applyAlignment="1">
      <alignment horizontal="left" vertical="top" wrapText="1"/>
    </xf>
    <xf numFmtId="0" fontId="35" fillId="0" borderId="19" xfId="0" applyFont="1" applyBorder="1" applyAlignment="1">
      <alignment horizontal="center" vertical="center"/>
    </xf>
    <xf numFmtId="0" fontId="0" fillId="0" borderId="21" xfId="0" applyBorder="1" applyAlignment="1"/>
    <xf numFmtId="0" fontId="0" fillId="0" borderId="20" xfId="0" applyBorder="1" applyAlignment="1"/>
    <xf numFmtId="0" fontId="55" fillId="9" borderId="28" xfId="0" applyFont="1" applyFill="1" applyBorder="1" applyAlignment="1"/>
    <xf numFmtId="0" fontId="55" fillId="9" borderId="49" xfId="0" applyFont="1" applyFill="1" applyBorder="1" applyAlignment="1"/>
    <xf numFmtId="0" fontId="55" fillId="9" borderId="57" xfId="0" applyFont="1" applyFill="1" applyBorder="1" applyAlignment="1"/>
    <xf numFmtId="173" fontId="23" fillId="4" borderId="36" xfId="0" applyNumberFormat="1" applyFont="1" applyFill="1" applyBorder="1" applyAlignment="1" applyProtection="1">
      <protection locked="0"/>
    </xf>
    <xf numFmtId="173" fontId="23" fillId="4" borderId="37" xfId="0" applyNumberFormat="1" applyFont="1" applyFill="1" applyBorder="1" applyAlignment="1" applyProtection="1">
      <protection locked="0"/>
    </xf>
    <xf numFmtId="173" fontId="23" fillId="4" borderId="10" xfId="0" applyNumberFormat="1" applyFont="1" applyFill="1" applyBorder="1" applyAlignment="1" applyProtection="1">
      <protection locked="0"/>
    </xf>
    <xf numFmtId="0" fontId="23" fillId="4" borderId="37" xfId="0" applyFont="1" applyFill="1" applyBorder="1" applyAlignment="1" applyProtection="1">
      <protection locked="0"/>
    </xf>
    <xf numFmtId="0" fontId="23" fillId="0" borderId="17" xfId="0" applyFont="1" applyBorder="1" applyAlignment="1" applyProtection="1">
      <protection locked="0"/>
    </xf>
    <xf numFmtId="0" fontId="23" fillId="0" borderId="37" xfId="0" applyFont="1" applyBorder="1" applyAlignment="1" applyProtection="1">
      <protection locked="0"/>
    </xf>
    <xf numFmtId="0" fontId="23" fillId="0" borderId="10" xfId="0" applyFont="1" applyBorder="1" applyAlignment="1" applyProtection="1">
      <protection locked="0"/>
    </xf>
    <xf numFmtId="0" fontId="23" fillId="4" borderId="34" xfId="0" applyFont="1" applyFill="1" applyBorder="1" applyAlignment="1">
      <alignment horizontal="left" vertical="center" wrapText="1"/>
    </xf>
    <xf numFmtId="0" fontId="23" fillId="0" borderId="34" xfId="0" applyFont="1" applyBorder="1" applyAlignment="1">
      <alignment horizontal="left" vertical="center" wrapText="1"/>
    </xf>
    <xf numFmtId="0" fontId="23" fillId="0" borderId="59" xfId="0" applyFont="1" applyBorder="1" applyAlignment="1">
      <alignment horizontal="left" vertical="center" wrapText="1"/>
    </xf>
    <xf numFmtId="0" fontId="23" fillId="4" borderId="0" xfId="0" applyFont="1" applyFill="1" applyBorder="1" applyAlignment="1">
      <alignment horizontal="left" vertical="center" wrapText="1"/>
    </xf>
    <xf numFmtId="0" fontId="23" fillId="0" borderId="0" xfId="0" applyFont="1" applyBorder="1" applyAlignment="1">
      <alignment horizontal="left" vertical="center" wrapText="1"/>
    </xf>
    <xf numFmtId="0" fontId="23" fillId="0" borderId="11" xfId="0" applyFont="1" applyBorder="1" applyAlignment="1">
      <alignment horizontal="left" vertical="center" wrapText="1"/>
    </xf>
    <xf numFmtId="0" fontId="23" fillId="4" borderId="55" xfId="0" applyFont="1" applyFill="1" applyBorder="1" applyAlignment="1" applyProtection="1">
      <protection locked="0"/>
    </xf>
    <xf numFmtId="0" fontId="23" fillId="4" borderId="10" xfId="0" applyFont="1" applyFill="1" applyBorder="1" applyAlignment="1" applyProtection="1">
      <protection locked="0"/>
    </xf>
    <xf numFmtId="0" fontId="23" fillId="4" borderId="17" xfId="0" applyFont="1" applyFill="1" applyBorder="1" applyAlignment="1" applyProtection="1">
      <protection locked="0"/>
    </xf>
    <xf numFmtId="0" fontId="23" fillId="4" borderId="65" xfId="0" applyFont="1" applyFill="1" applyBorder="1" applyAlignment="1" applyProtection="1">
      <protection locked="0"/>
    </xf>
    <xf numFmtId="0" fontId="23" fillId="4" borderId="7" xfId="0" applyFont="1" applyFill="1" applyBorder="1" applyAlignment="1">
      <alignment horizontal="left" vertical="center" wrapText="1"/>
    </xf>
    <xf numFmtId="0" fontId="23" fillId="4" borderId="31" xfId="0" applyFont="1" applyFill="1" applyBorder="1" applyAlignment="1">
      <alignment horizontal="left" vertical="center" wrapText="1"/>
    </xf>
    <xf numFmtId="0" fontId="23" fillId="4" borderId="11" xfId="0" applyFont="1" applyFill="1" applyBorder="1" applyAlignment="1">
      <alignment horizontal="left" vertical="center" wrapText="1"/>
    </xf>
    <xf numFmtId="0" fontId="23" fillId="0" borderId="12" xfId="0" applyFont="1" applyBorder="1" applyAlignment="1">
      <alignment wrapText="1"/>
    </xf>
    <xf numFmtId="0" fontId="23" fillId="0" borderId="13" xfId="0" applyFont="1" applyBorder="1" applyAlignment="1">
      <alignment wrapText="1"/>
    </xf>
    <xf numFmtId="0" fontId="55" fillId="9" borderId="24" xfId="0" applyFont="1" applyFill="1" applyBorder="1" applyAlignment="1"/>
    <xf numFmtId="0" fontId="23" fillId="9" borderId="34" xfId="0" applyFont="1" applyFill="1" applyBorder="1" applyAlignment="1"/>
    <xf numFmtId="0" fontId="23" fillId="9" borderId="35" xfId="0" applyFont="1" applyFill="1" applyBorder="1" applyAlignment="1"/>
    <xf numFmtId="0" fontId="55" fillId="9" borderId="34" xfId="0" applyFont="1" applyFill="1" applyBorder="1" applyAlignment="1"/>
    <xf numFmtId="0" fontId="23" fillId="4" borderId="52" xfId="0" applyFont="1" applyFill="1" applyBorder="1" applyAlignment="1" applyProtection="1">
      <protection locked="0"/>
    </xf>
    <xf numFmtId="0" fontId="23" fillId="4" borderId="53" xfId="0" applyFont="1" applyFill="1" applyBorder="1" applyAlignment="1" applyProtection="1">
      <protection locked="0"/>
    </xf>
    <xf numFmtId="0" fontId="23" fillId="4" borderId="25" xfId="0" applyFont="1" applyFill="1" applyBorder="1" applyAlignment="1" applyProtection="1">
      <protection locked="0"/>
    </xf>
    <xf numFmtId="0" fontId="23" fillId="0" borderId="25" xfId="0" applyFont="1" applyBorder="1" applyAlignment="1" applyProtection="1">
      <protection locked="0"/>
    </xf>
    <xf numFmtId="0" fontId="23" fillId="0" borderId="12" xfId="0" applyFont="1" applyBorder="1" applyAlignment="1" applyProtection="1">
      <protection locked="0"/>
    </xf>
    <xf numFmtId="0" fontId="23" fillId="0" borderId="56" xfId="0" applyFont="1" applyBorder="1" applyAlignment="1" applyProtection="1">
      <protection locked="0"/>
    </xf>
    <xf numFmtId="0" fontId="55" fillId="9" borderId="67" xfId="0" applyFont="1" applyFill="1" applyBorder="1" applyAlignment="1">
      <alignment horizontal="center" vertical="center" textRotation="90"/>
    </xf>
    <xf numFmtId="0" fontId="0" fillId="0" borderId="89" xfId="0" applyBorder="1" applyAlignment="1">
      <alignment horizontal="center" vertical="center" textRotation="90"/>
    </xf>
    <xf numFmtId="0" fontId="0" fillId="0" borderId="68" xfId="0" applyBorder="1" applyAlignment="1">
      <alignment horizontal="center" vertical="center" textRotation="90"/>
    </xf>
    <xf numFmtId="0" fontId="55" fillId="9" borderId="14" xfId="0" applyFont="1" applyFill="1" applyBorder="1" applyAlignment="1">
      <alignment horizontal="center" vertical="center"/>
    </xf>
    <xf numFmtId="0" fontId="55" fillId="9" borderId="4" xfId="0" applyFont="1" applyFill="1" applyBorder="1" applyAlignment="1">
      <alignment horizontal="center" vertical="center"/>
    </xf>
    <xf numFmtId="0" fontId="55" fillId="9" borderId="5" xfId="0" applyFont="1" applyFill="1" applyBorder="1" applyAlignment="1">
      <alignment horizontal="center" vertical="center"/>
    </xf>
    <xf numFmtId="0" fontId="55" fillId="9" borderId="16" xfId="0" applyFont="1" applyFill="1" applyBorder="1" applyAlignment="1">
      <alignment horizontal="center" vertical="center"/>
    </xf>
    <xf numFmtId="0" fontId="55" fillId="9" borderId="12" xfId="0" applyFont="1" applyFill="1" applyBorder="1" applyAlignment="1">
      <alignment horizontal="center" vertical="center"/>
    </xf>
    <xf numFmtId="0" fontId="55" fillId="9" borderId="13" xfId="0" applyFont="1" applyFill="1" applyBorder="1" applyAlignment="1">
      <alignment horizontal="center" vertical="center"/>
    </xf>
    <xf numFmtId="0" fontId="0" fillId="4" borderId="15" xfId="0" applyFill="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7" fillId="0" borderId="19" xfId="0" applyFont="1" applyBorder="1" applyAlignment="1">
      <alignment horizontal="left" vertical="center"/>
    </xf>
    <xf numFmtId="0" fontId="0" fillId="0" borderId="21" xfId="0" applyBorder="1" applyAlignment="1">
      <alignment horizontal="left" vertical="center"/>
    </xf>
    <xf numFmtId="0" fontId="0" fillId="0" borderId="20" xfId="0" applyBorder="1" applyAlignment="1">
      <alignment horizontal="left" vertical="center"/>
    </xf>
    <xf numFmtId="0" fontId="7" fillId="0" borderId="19" xfId="0" applyFont="1" applyBorder="1" applyAlignment="1" applyProtection="1">
      <alignment horizontal="left" vertical="top"/>
      <protection locked="0"/>
    </xf>
    <xf numFmtId="0" fontId="0" fillId="0" borderId="21" xfId="0" applyBorder="1" applyAlignment="1" applyProtection="1">
      <alignment horizontal="left" vertical="top"/>
      <protection locked="0"/>
    </xf>
    <xf numFmtId="0" fontId="0" fillId="0" borderId="20" xfId="0" applyBorder="1" applyAlignment="1" applyProtection="1">
      <alignment horizontal="left" vertical="top"/>
      <protection locked="0"/>
    </xf>
    <xf numFmtId="0" fontId="8" fillId="9" borderId="37" xfId="0" applyFont="1" applyFill="1" applyBorder="1" applyAlignment="1">
      <alignment horizontal="center" vertical="center" textRotation="90" wrapText="1"/>
    </xf>
    <xf numFmtId="0" fontId="8" fillId="9" borderId="23" xfId="0" applyFont="1" applyFill="1" applyBorder="1" applyAlignment="1">
      <alignment horizontal="center" vertical="center" textRotation="90" wrapText="1"/>
    </xf>
    <xf numFmtId="0" fontId="55" fillId="9" borderId="6" xfId="0" applyFont="1" applyFill="1" applyBorder="1" applyAlignment="1">
      <alignment horizontal="center"/>
    </xf>
    <xf numFmtId="0" fontId="55" fillId="9" borderId="9" xfId="0" applyFont="1" applyFill="1" applyBorder="1" applyAlignment="1">
      <alignment horizontal="center"/>
    </xf>
    <xf numFmtId="0" fontId="9" fillId="4" borderId="9" xfId="0" applyFont="1" applyFill="1" applyBorder="1" applyAlignment="1">
      <alignment horizontal="right"/>
    </xf>
    <xf numFmtId="0" fontId="0" fillId="0" borderId="23" xfId="0" applyBorder="1" applyAlignment="1">
      <alignment horizontal="right"/>
    </xf>
    <xf numFmtId="0" fontId="90" fillId="4" borderId="23" xfId="0" applyFont="1" applyFill="1" applyBorder="1" applyAlignment="1">
      <alignment horizontal="right"/>
    </xf>
    <xf numFmtId="0" fontId="9" fillId="4" borderId="35" xfId="0" applyFont="1" applyFill="1" applyBorder="1" applyAlignment="1">
      <alignment horizontal="right"/>
    </xf>
    <xf numFmtId="0" fontId="0" fillId="0" borderId="1" xfId="0" applyBorder="1" applyAlignment="1">
      <alignment horizontal="right"/>
    </xf>
    <xf numFmtId="0" fontId="90" fillId="4" borderId="1" xfId="0" applyFont="1" applyFill="1" applyBorder="1" applyAlignment="1">
      <alignment horizontal="right"/>
    </xf>
    <xf numFmtId="0" fontId="7" fillId="4" borderId="24" xfId="0" applyFont="1" applyFill="1" applyBorder="1" applyAlignment="1">
      <alignment horizontal="center" vertical="center"/>
    </xf>
    <xf numFmtId="0" fontId="7" fillId="4" borderId="34" xfId="0" applyFont="1" applyFill="1" applyBorder="1" applyAlignment="1">
      <alignment horizontal="center" vertical="center"/>
    </xf>
    <xf numFmtId="0" fontId="7" fillId="4" borderId="35" xfId="0" applyFont="1" applyFill="1" applyBorder="1" applyAlignment="1">
      <alignment horizontal="center" vertical="center"/>
    </xf>
    <xf numFmtId="0" fontId="9" fillId="4" borderId="8" xfId="0" applyFont="1" applyFill="1" applyBorder="1" applyAlignment="1">
      <alignment horizontal="right"/>
    </xf>
    <xf numFmtId="0" fontId="0" fillId="0" borderId="66" xfId="0" applyBorder="1" applyAlignment="1">
      <alignment horizontal="right"/>
    </xf>
    <xf numFmtId="0" fontId="55" fillId="3" borderId="2" xfId="0" applyFont="1" applyFill="1" applyBorder="1" applyAlignment="1">
      <alignment horizontal="center"/>
    </xf>
    <xf numFmtId="0" fontId="55" fillId="3" borderId="7" xfId="0" applyFont="1" applyFill="1" applyBorder="1" applyAlignment="1">
      <alignment horizontal="center"/>
    </xf>
    <xf numFmtId="0" fontId="55" fillId="3" borderId="8" xfId="0" applyFont="1" applyFill="1" applyBorder="1" applyAlignment="1">
      <alignment horizontal="center"/>
    </xf>
    <xf numFmtId="0" fontId="0" fillId="3" borderId="3" xfId="0" applyFill="1" applyBorder="1" applyAlignment="1"/>
    <xf numFmtId="0" fontId="0" fillId="3" borderId="6" xfId="0" applyFill="1" applyBorder="1" applyAlignment="1"/>
    <xf numFmtId="0" fontId="0" fillId="3" borderId="9" xfId="0" applyFill="1" applyBorder="1" applyAlignment="1"/>
    <xf numFmtId="0" fontId="55" fillId="9" borderId="3" xfId="0" applyFont="1" applyFill="1" applyBorder="1" applyAlignment="1"/>
    <xf numFmtId="0" fontId="55" fillId="9" borderId="6" xfId="0" applyFont="1" applyFill="1" applyBorder="1" applyAlignment="1"/>
    <xf numFmtId="0" fontId="90" fillId="4" borderId="35" xfId="0" applyFont="1" applyFill="1" applyBorder="1" applyAlignment="1" applyProtection="1">
      <alignment horizontal="left" indent="1"/>
      <protection locked="0"/>
    </xf>
    <xf numFmtId="0" fontId="90" fillId="4" borderId="1" xfId="0" applyFont="1" applyFill="1" applyBorder="1" applyAlignment="1" applyProtection="1">
      <alignment horizontal="left" indent="1"/>
      <protection locked="0"/>
    </xf>
    <xf numFmtId="0" fontId="0" fillId="4" borderId="1" xfId="0" applyFill="1" applyBorder="1" applyAlignment="1" applyProtection="1">
      <protection locked="0"/>
    </xf>
    <xf numFmtId="0" fontId="90" fillId="4" borderId="9" xfId="0" applyFont="1" applyFill="1" applyBorder="1" applyAlignment="1" applyProtection="1">
      <alignment horizontal="left" wrapText="1" indent="1"/>
      <protection locked="0"/>
    </xf>
    <xf numFmtId="0" fontId="90" fillId="4" borderId="23" xfId="0" applyFont="1" applyFill="1" applyBorder="1" applyAlignment="1" applyProtection="1">
      <alignment horizontal="left" wrapText="1" indent="1"/>
      <protection locked="0"/>
    </xf>
    <xf numFmtId="0" fontId="0" fillId="4" borderId="23" xfId="0" applyFill="1" applyBorder="1" applyAlignment="1" applyProtection="1">
      <protection locked="0"/>
    </xf>
    <xf numFmtId="0" fontId="7" fillId="14" borderId="1" xfId="0" applyFont="1" applyFill="1" applyBorder="1" applyAlignment="1">
      <alignment horizontal="center" vertical="center"/>
    </xf>
    <xf numFmtId="0" fontId="7" fillId="0" borderId="1" xfId="0" applyFont="1" applyBorder="1" applyAlignment="1">
      <alignment horizontal="left" vertical="top" wrapText="1"/>
    </xf>
    <xf numFmtId="0" fontId="7" fillId="0" borderId="24" xfId="0" applyFont="1" applyBorder="1" applyAlignment="1">
      <alignment horizontal="left" vertical="top" wrapText="1"/>
    </xf>
    <xf numFmtId="0" fontId="7" fillId="0" borderId="34" xfId="0" applyFont="1" applyBorder="1" applyAlignment="1">
      <alignment horizontal="left" vertical="top" wrapText="1"/>
    </xf>
    <xf numFmtId="0" fontId="7" fillId="0" borderId="35" xfId="0" applyFont="1" applyBorder="1" applyAlignment="1">
      <alignment horizontal="left" vertical="top" wrapText="1"/>
    </xf>
    <xf numFmtId="0" fontId="7" fillId="0" borderId="1" xfId="0" applyFont="1" applyBorder="1"/>
    <xf numFmtId="0" fontId="69" fillId="10" borderId="15" xfId="0" applyFont="1" applyFill="1" applyBorder="1" applyAlignment="1" applyProtection="1">
      <alignment horizontal="center"/>
    </xf>
    <xf numFmtId="0" fontId="69" fillId="10" borderId="0" xfId="0" applyFont="1" applyFill="1" applyAlignment="1" applyProtection="1">
      <alignment horizontal="center"/>
    </xf>
    <xf numFmtId="0" fontId="62" fillId="10" borderId="0" xfId="0" applyFont="1" applyFill="1" applyAlignment="1" applyProtection="1">
      <alignment horizontal="center" vertical="center"/>
    </xf>
    <xf numFmtId="0" fontId="0" fillId="10" borderId="0" xfId="0" applyFill="1" applyAlignment="1">
      <alignment horizontal="center" vertical="center"/>
    </xf>
    <xf numFmtId="0" fontId="65" fillId="7" borderId="26" xfId="0" applyFont="1" applyFill="1" applyBorder="1" applyAlignment="1" applyProtection="1">
      <alignment horizontal="left"/>
      <protection locked="0"/>
    </xf>
    <xf numFmtId="0" fontId="65" fillId="7" borderId="27" xfId="0" applyFont="1" applyFill="1" applyBorder="1" applyAlignment="1" applyProtection="1">
      <alignment horizontal="left"/>
      <protection locked="0"/>
    </xf>
    <xf numFmtId="0" fontId="65" fillId="7" borderId="29" xfId="0" applyFont="1" applyFill="1" applyBorder="1" applyAlignment="1" applyProtection="1">
      <alignment horizontal="left"/>
      <protection locked="0"/>
    </xf>
    <xf numFmtId="0" fontId="18" fillId="7" borderId="1" xfId="0" applyFont="1" applyFill="1" applyBorder="1" applyAlignment="1" applyProtection="1">
      <alignment horizontal="center"/>
      <protection locked="0"/>
    </xf>
    <xf numFmtId="0" fontId="65" fillId="7" borderId="32" xfId="0" applyFont="1" applyFill="1" applyBorder="1" applyAlignment="1" applyProtection="1">
      <alignment horizontal="left"/>
      <protection locked="0"/>
    </xf>
    <xf numFmtId="0" fontId="65" fillId="7" borderId="1" xfId="0" applyFont="1" applyFill="1" applyBorder="1" applyAlignment="1" applyProtection="1">
      <alignment horizontal="left"/>
      <protection locked="0"/>
    </xf>
    <xf numFmtId="0" fontId="65" fillId="7" borderId="18" xfId="0" applyFont="1" applyFill="1" applyBorder="1" applyAlignment="1" applyProtection="1">
      <alignment horizontal="left"/>
      <protection locked="0"/>
    </xf>
    <xf numFmtId="14" fontId="18" fillId="7" borderId="1" xfId="0" applyNumberFormat="1" applyFont="1" applyFill="1" applyBorder="1" applyAlignment="1" applyProtection="1">
      <alignment horizontal="center"/>
      <protection locked="0"/>
    </xf>
    <xf numFmtId="14" fontId="66" fillId="7" borderId="1" xfId="0" applyNumberFormat="1" applyFont="1" applyFill="1" applyBorder="1" applyAlignment="1" applyProtection="1">
      <alignment horizontal="center"/>
      <protection locked="0"/>
    </xf>
    <xf numFmtId="0" fontId="18" fillId="7" borderId="32" xfId="0" applyFont="1" applyFill="1" applyBorder="1" applyAlignment="1" applyProtection="1">
      <alignment horizontal="left"/>
      <protection locked="0"/>
    </xf>
    <xf numFmtId="0" fontId="18" fillId="7" borderId="1" xfId="0" applyFont="1" applyFill="1" applyBorder="1" applyAlignment="1" applyProtection="1">
      <alignment horizontal="left"/>
      <protection locked="0"/>
    </xf>
    <xf numFmtId="0" fontId="18" fillId="7" borderId="18" xfId="0" applyFont="1" applyFill="1" applyBorder="1" applyAlignment="1" applyProtection="1">
      <alignment horizontal="left"/>
      <protection locked="0"/>
    </xf>
    <xf numFmtId="0" fontId="18" fillId="7" borderId="42" xfId="0" applyFont="1" applyFill="1" applyBorder="1" applyAlignment="1" applyProtection="1">
      <alignment horizontal="left"/>
      <protection locked="0"/>
    </xf>
    <xf numFmtId="0" fontId="18" fillId="7" borderId="40" xfId="0" applyFont="1" applyFill="1" applyBorder="1" applyAlignment="1" applyProtection="1">
      <alignment horizontal="left"/>
      <protection locked="0"/>
    </xf>
    <xf numFmtId="0" fontId="18" fillId="7" borderId="41" xfId="0" applyFont="1" applyFill="1" applyBorder="1" applyAlignment="1" applyProtection="1">
      <alignment horizontal="left"/>
      <protection locked="0"/>
    </xf>
    <xf numFmtId="0" fontId="26" fillId="14" borderId="1" xfId="0" applyFont="1" applyFill="1" applyBorder="1" applyAlignment="1">
      <alignment horizontal="center" vertical="center"/>
    </xf>
    <xf numFmtId="0" fontId="22" fillId="0" borderId="1" xfId="0" applyFont="1" applyBorder="1" applyAlignment="1">
      <alignment horizontal="left" vertical="top"/>
    </xf>
    <xf numFmtId="49" fontId="42" fillId="0" borderId="74" xfId="7" applyNumberFormat="1" applyFont="1" applyBorder="1" applyAlignment="1" applyProtection="1">
      <alignment horizontal="left"/>
      <protection locked="0"/>
    </xf>
    <xf numFmtId="49" fontId="42" fillId="0" borderId="75" xfId="7" applyNumberFormat="1" applyFont="1" applyBorder="1" applyAlignment="1" applyProtection="1">
      <alignment horizontal="left"/>
      <protection locked="0"/>
    </xf>
    <xf numFmtId="0" fontId="42" fillId="0" borderId="74" xfId="7" applyBorder="1" applyProtection="1">
      <protection locked="0"/>
    </xf>
    <xf numFmtId="0" fontId="42" fillId="0" borderId="75" xfId="7" applyBorder="1" applyProtection="1">
      <protection locked="0"/>
    </xf>
    <xf numFmtId="49" fontId="42" fillId="0" borderId="72" xfId="7" applyNumberFormat="1" applyFont="1" applyBorder="1" applyAlignment="1" applyProtection="1">
      <alignment horizontal="left"/>
      <protection locked="0"/>
    </xf>
    <xf numFmtId="49" fontId="42" fillId="0" borderId="73" xfId="7" applyNumberFormat="1" applyFont="1" applyBorder="1" applyAlignment="1" applyProtection="1">
      <alignment horizontal="left"/>
      <protection locked="0"/>
    </xf>
    <xf numFmtId="0" fontId="42" fillId="0" borderId="72" xfId="7" applyFont="1" applyBorder="1" applyProtection="1">
      <protection locked="0"/>
    </xf>
    <xf numFmtId="0" fontId="42" fillId="0" borderId="73" xfId="7" applyFont="1" applyBorder="1" applyProtection="1">
      <protection locked="0"/>
    </xf>
    <xf numFmtId="15" fontId="42" fillId="0" borderId="72" xfId="7" applyNumberFormat="1" applyBorder="1" applyAlignment="1" applyProtection="1">
      <alignment horizontal="center"/>
      <protection locked="0"/>
    </xf>
    <xf numFmtId="15" fontId="42" fillId="0" borderId="73" xfId="7" applyNumberFormat="1" applyBorder="1" applyAlignment="1" applyProtection="1">
      <alignment horizontal="center"/>
      <protection locked="0"/>
    </xf>
    <xf numFmtId="0" fontId="42" fillId="0" borderId="74" xfId="7" applyFont="1" applyBorder="1" applyAlignment="1" applyProtection="1">
      <alignment horizontal="center"/>
      <protection locked="0"/>
    </xf>
    <xf numFmtId="0" fontId="42" fillId="0" borderId="75" xfId="7" applyFont="1" applyBorder="1" applyAlignment="1" applyProtection="1">
      <alignment horizontal="center"/>
      <protection locked="0"/>
    </xf>
    <xf numFmtId="0" fontId="119" fillId="0" borderId="0" xfId="0" applyFont="1" applyBorder="1" applyAlignment="1">
      <alignment horizontal="center"/>
    </xf>
    <xf numFmtId="0" fontId="1" fillId="0" borderId="0" xfId="0" applyFont="1" applyBorder="1" applyAlignment="1">
      <alignment horizontal="left"/>
    </xf>
    <xf numFmtId="0" fontId="36" fillId="0" borderId="0" xfId="0" applyFont="1" applyBorder="1"/>
    <xf numFmtId="0" fontId="0" fillId="0" borderId="0" xfId="0" applyBorder="1"/>
    <xf numFmtId="0" fontId="0" fillId="0" borderId="11" xfId="0" applyBorder="1"/>
    <xf numFmtId="0" fontId="18" fillId="0" borderId="11" xfId="8" applyFont="1" applyBorder="1" applyAlignment="1">
      <alignment horizontal="left"/>
    </xf>
    <xf numFmtId="0" fontId="7" fillId="0" borderId="16" xfId="8" applyFont="1" applyBorder="1"/>
    <xf numFmtId="0" fontId="18" fillId="0" borderId="12" xfId="8" applyFont="1" applyBorder="1"/>
    <xf numFmtId="0" fontId="7" fillId="0" borderId="12" xfId="8" applyFont="1" applyBorder="1"/>
    <xf numFmtId="0" fontId="7" fillId="0" borderId="12" xfId="8" applyFont="1" applyBorder="1" applyAlignment="1" applyProtection="1">
      <protection locked="0"/>
    </xf>
    <xf numFmtId="0" fontId="18" fillId="0" borderId="12" xfId="8" applyFont="1" applyBorder="1" applyAlignment="1">
      <alignment horizontal="left"/>
    </xf>
    <xf numFmtId="14" fontId="7" fillId="0" borderId="12" xfId="8" applyNumberFormat="1" applyFont="1" applyBorder="1" applyAlignment="1" applyProtection="1">
      <alignment horizontal="center"/>
      <protection locked="0"/>
    </xf>
    <xf numFmtId="0" fontId="7" fillId="0" borderId="12" xfId="8" applyFont="1" applyBorder="1" applyAlignment="1" applyProtection="1">
      <alignment horizontal="center"/>
      <protection locked="0"/>
    </xf>
    <xf numFmtId="0" fontId="7" fillId="0" borderId="12" xfId="8" applyFont="1" applyBorder="1" applyAlignment="1"/>
    <xf numFmtId="0" fontId="1" fillId="0" borderId="12" xfId="0" applyFont="1" applyBorder="1" applyAlignment="1"/>
    <xf numFmtId="0" fontId="1" fillId="0" borderId="13" xfId="0" applyFont="1" applyBorder="1" applyAlignment="1"/>
    <xf numFmtId="0" fontId="18" fillId="0" borderId="11" xfId="8" applyFont="1" applyBorder="1" applyAlignment="1">
      <alignment horizontal="left" vertical="center"/>
    </xf>
    <xf numFmtId="0" fontId="15" fillId="0" borderId="0" xfId="8" applyFont="1" applyBorder="1" applyAlignment="1">
      <alignment wrapText="1"/>
    </xf>
    <xf numFmtId="0" fontId="15" fillId="0" borderId="11" xfId="8" applyFont="1" applyBorder="1" applyAlignment="1">
      <alignment wrapText="1"/>
    </xf>
    <xf numFmtId="0" fontId="18" fillId="0" borderId="28" xfId="9" applyFont="1" applyBorder="1" applyAlignment="1">
      <alignment horizontal="center" vertical="center" wrapText="1"/>
    </xf>
    <xf numFmtId="0" fontId="18" fillId="0" borderId="50" xfId="9" applyFont="1" applyBorder="1" applyAlignment="1">
      <alignment horizontal="center" vertical="center" wrapText="1"/>
    </xf>
  </cellXfs>
  <cellStyles count="12">
    <cellStyle name="Comma" xfId="11" builtinId="3"/>
    <cellStyle name="Hyperlink" xfId="1" builtinId="8"/>
    <cellStyle name="Hyperlink 3" xfId="10" xr:uid="{8BD996A8-44EE-4441-9F34-F6FA395338EE}"/>
    <cellStyle name="Normal" xfId="0" builtinId="0"/>
    <cellStyle name="Normal 2" xfId="6" xr:uid="{00000000-0005-0000-0000-000002000000}"/>
    <cellStyle name="Normal 2 2" xfId="9" xr:uid="{204EFC08-41FB-46C8-822D-BCA5BB963CFB}"/>
    <cellStyle name="Normal 2 3 2" xfId="2" xr:uid="{00000000-0005-0000-0000-000003000000}"/>
    <cellStyle name="Normal 3" xfId="5" xr:uid="{00000000-0005-0000-0000-000004000000}"/>
    <cellStyle name="Normal 6" xfId="3" xr:uid="{00000000-0005-0000-0000-000005000000}"/>
    <cellStyle name="Normal_APQP3" xfId="8" xr:uid="{00000000-0005-0000-0000-000006000000}"/>
    <cellStyle name="Normal_GAGE R&amp;R" xfId="7" xr:uid="{00000000-0005-0000-0000-000007000000}"/>
    <cellStyle name="Percent 2" xfId="4" xr:uid="{00000000-0005-0000-0000-000008000000}"/>
  </cellStyles>
  <dxfs count="36">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numFmt numFmtId="0" formatCode="General"/>
    </dxf>
    <dxf>
      <font>
        <color rgb="FFFF0000"/>
      </font>
      <numFmt numFmtId="0" formatCode="Genera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ill>
        <gradientFill degree="90">
          <stop position="0">
            <color theme="0"/>
          </stop>
          <stop position="0.5">
            <color rgb="FFFFC000"/>
          </stop>
          <stop position="1">
            <color theme="0"/>
          </stop>
        </gradientFill>
      </fill>
    </dxf>
    <dxf>
      <fill>
        <gradientFill degree="90">
          <stop position="0">
            <color theme="0"/>
          </stop>
          <stop position="0.5">
            <color rgb="FFFF0000"/>
          </stop>
          <stop position="1">
            <color theme="0"/>
          </stop>
        </gradientFill>
      </fill>
    </dxf>
    <dxf>
      <fill>
        <gradientFill degree="90">
          <stop position="0">
            <color theme="0"/>
          </stop>
          <stop position="0.5">
            <color rgb="FFFF0000"/>
          </stop>
          <stop position="1">
            <color theme="0"/>
          </stop>
        </gradientFill>
      </fill>
    </dxf>
    <dxf>
      <fill>
        <gradientFill degree="90">
          <stop position="0">
            <color theme="0"/>
          </stop>
          <stop position="0.5">
            <color rgb="FFFFC000"/>
          </stop>
          <stop position="1">
            <color theme="0"/>
          </stop>
        </gradientFill>
      </fill>
    </dxf>
    <dxf>
      <fill>
        <gradientFill degree="90">
          <stop position="0">
            <color theme="0"/>
          </stop>
          <stop position="0.5">
            <color rgb="FFFF0000"/>
          </stop>
          <stop position="1">
            <color theme="0"/>
          </stop>
        </gradientFill>
      </fill>
    </dxf>
    <dxf>
      <fill>
        <gradientFill degree="90">
          <stop position="0">
            <color theme="0"/>
          </stop>
          <stop position="0.5">
            <color rgb="FFFF0000"/>
          </stop>
          <stop position="1">
            <color theme="0"/>
          </stop>
        </gradientFill>
      </fill>
    </dxf>
    <dxf>
      <fill>
        <gradientFill degree="90">
          <stop position="0">
            <color theme="0"/>
          </stop>
          <stop position="0.5">
            <color rgb="FFFFFF00"/>
          </stop>
          <stop position="1">
            <color theme="0"/>
          </stop>
        </gradientFill>
      </fill>
    </dxf>
    <dxf>
      <fill>
        <gradientFill degree="90">
          <stop position="0">
            <color theme="0"/>
          </stop>
          <stop position="0.5">
            <color rgb="FFFFC000"/>
          </stop>
          <stop position="1">
            <color theme="0"/>
          </stop>
        </gradientFill>
      </fill>
    </dxf>
    <dxf>
      <fill>
        <gradientFill degree="90">
          <stop position="0">
            <color theme="0"/>
          </stop>
          <stop position="0.5">
            <color rgb="FFFFFF00"/>
          </stop>
          <stop position="1">
            <color theme="0"/>
          </stop>
        </gradientFill>
      </fill>
    </dxf>
    <dxf>
      <fill>
        <gradientFill degree="90">
          <stop position="0">
            <color theme="0"/>
          </stop>
          <stop position="0.5">
            <color rgb="FFFF0000"/>
          </stop>
          <stop position="1">
            <color theme="0"/>
          </stop>
        </gradientFill>
      </fill>
    </dxf>
    <dxf>
      <fill>
        <gradientFill degree="90">
          <stop position="0">
            <color theme="0"/>
          </stop>
          <stop position="0.5">
            <color rgb="FFFF0000"/>
          </stop>
          <stop position="1">
            <color theme="0"/>
          </stop>
        </gradientFill>
      </fill>
    </dxf>
    <dxf>
      <fill>
        <gradientFill degree="90">
          <stop position="0">
            <color theme="0"/>
          </stop>
          <stop position="0.5">
            <color rgb="FF92D050"/>
          </stop>
          <stop position="1">
            <color theme="0"/>
          </stop>
        </gradientFill>
      </fill>
    </dxf>
  </dxfs>
  <tableStyles count="0" defaultTableStyle="TableStyleMedium2" defaultPivotStyle="PivotStyleLight16"/>
  <colors>
    <mruColors>
      <color rgb="FF0000FF"/>
      <color rgb="FF00B050"/>
      <color rgb="FFFFFFCC"/>
      <color rgb="FFFFFF99"/>
      <color rgb="FFFFFFFF"/>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imes New Roman"/>
                <a:ea typeface="Times New Roman"/>
                <a:cs typeface="Times New Roman"/>
              </a:defRPr>
            </a:pPr>
            <a:r>
              <a:rPr lang="en-US"/>
              <a:t>X-bar Chart</a:t>
            </a:r>
          </a:p>
        </c:rich>
      </c:tx>
      <c:layout>
        <c:manualLayout>
          <c:xMode val="edge"/>
          <c:yMode val="edge"/>
          <c:x val="0.37829920055864574"/>
          <c:y val="4.5454545454545456E-2"/>
        </c:manualLayout>
      </c:layout>
      <c:overlay val="0"/>
      <c:spPr>
        <a:noFill/>
        <a:ln w="25400">
          <a:noFill/>
        </a:ln>
      </c:spPr>
    </c:title>
    <c:autoTitleDeleted val="0"/>
    <c:plotArea>
      <c:layout>
        <c:manualLayout>
          <c:layoutTarget val="inner"/>
          <c:xMode val="edge"/>
          <c:yMode val="edge"/>
          <c:x val="0.15835777126099709"/>
          <c:y val="0.33522727272727365"/>
          <c:w val="0.80058651026392957"/>
          <c:h val="0.32954545454545481"/>
        </c:manualLayout>
      </c:layout>
      <c:lineChart>
        <c:grouping val="standard"/>
        <c:varyColors val="0"/>
        <c:ser>
          <c:idx val="0"/>
          <c:order val="0"/>
          <c:tx>
            <c:v>Average</c:v>
          </c:tx>
          <c:spPr>
            <a:ln w="12700">
              <a:solidFill>
                <a:srgbClr val="000000"/>
              </a:solidFill>
              <a:prstDash val="solid"/>
            </a:ln>
          </c:spPr>
          <c:marker>
            <c:symbol val="square"/>
            <c:size val="5"/>
            <c:spPr>
              <a:solidFill>
                <a:srgbClr val="FF0000"/>
              </a:solidFill>
              <a:ln>
                <a:solidFill>
                  <a:srgbClr val="000000"/>
                </a:solidFill>
                <a:prstDash val="solid"/>
              </a:ln>
            </c:spPr>
          </c:marker>
          <c:val>
            <c:numLit>
              <c:formatCode>General</c:formatCode>
              <c:ptCount val="6"/>
              <c:pt idx="0">
                <c:v>0</c:v>
              </c:pt>
              <c:pt idx="1">
                <c:v>0</c:v>
              </c:pt>
              <c:pt idx="2">
                <c:v>0</c:v>
              </c:pt>
              <c:pt idx="3">
                <c:v>0</c:v>
              </c:pt>
              <c:pt idx="4">
                <c:v>0</c:v>
              </c:pt>
              <c:pt idx="5">
                <c:v>0</c:v>
              </c:pt>
            </c:numLit>
          </c:val>
          <c:smooth val="0"/>
          <c:extLst>
            <c:ext xmlns:c16="http://schemas.microsoft.com/office/drawing/2014/chart" uri="{C3380CC4-5D6E-409C-BE32-E72D297353CC}">
              <c16:uniqueId val="{00000000-F3F4-476D-932B-4BC3AB2E5743}"/>
            </c:ext>
          </c:extLst>
        </c:ser>
        <c:ser>
          <c:idx val="1"/>
          <c:order val="1"/>
          <c:tx>
            <c:v>UCL</c:v>
          </c:tx>
          <c:spPr>
            <a:ln w="12700">
              <a:solidFill>
                <a:srgbClr val="000000"/>
              </a:solidFill>
              <a:prstDash val="sysDash"/>
            </a:ln>
          </c:spPr>
          <c:marker>
            <c:symbol val="none"/>
          </c:marker>
          <c:val>
            <c:numLit>
              <c:formatCode>General</c:formatCode>
              <c:ptCount val="5"/>
              <c:pt idx="0">
                <c:v>0</c:v>
              </c:pt>
              <c:pt idx="1">
                <c:v>0</c:v>
              </c:pt>
              <c:pt idx="2">
                <c:v>0</c:v>
              </c:pt>
              <c:pt idx="3">
                <c:v>0</c:v>
              </c:pt>
              <c:pt idx="4">
                <c:v>0</c:v>
              </c:pt>
            </c:numLit>
          </c:val>
          <c:smooth val="0"/>
          <c:extLst>
            <c:ext xmlns:c16="http://schemas.microsoft.com/office/drawing/2014/chart" uri="{C3380CC4-5D6E-409C-BE32-E72D297353CC}">
              <c16:uniqueId val="{00000001-F3F4-476D-932B-4BC3AB2E5743}"/>
            </c:ext>
          </c:extLst>
        </c:ser>
        <c:ser>
          <c:idx val="2"/>
          <c:order val="2"/>
          <c:tx>
            <c:v>LCL</c:v>
          </c:tx>
          <c:spPr>
            <a:ln w="12700">
              <a:solidFill>
                <a:srgbClr val="000000"/>
              </a:solidFill>
              <a:prstDash val="sysDash"/>
            </a:ln>
          </c:spPr>
          <c:marker>
            <c:symbol val="none"/>
          </c:marker>
          <c:val>
            <c:numLit>
              <c:formatCode>General</c:formatCode>
              <c:ptCount val="5"/>
              <c:pt idx="0">
                <c:v>-12.393333333333333</c:v>
              </c:pt>
              <c:pt idx="1">
                <c:v>-12.393333333333333</c:v>
              </c:pt>
              <c:pt idx="2">
                <c:v>-12.393333333333333</c:v>
              </c:pt>
              <c:pt idx="3">
                <c:v>-12.393333333333333</c:v>
              </c:pt>
              <c:pt idx="4">
                <c:v>-12.393333333333333</c:v>
              </c:pt>
            </c:numLit>
          </c:val>
          <c:smooth val="0"/>
          <c:extLst>
            <c:ext xmlns:c16="http://schemas.microsoft.com/office/drawing/2014/chart" uri="{C3380CC4-5D6E-409C-BE32-E72D297353CC}">
              <c16:uniqueId val="{00000002-F3F4-476D-932B-4BC3AB2E5743}"/>
            </c:ext>
          </c:extLst>
        </c:ser>
        <c:ser>
          <c:idx val="3"/>
          <c:order val="3"/>
          <c:tx>
            <c:v>Mean</c:v>
          </c:tx>
          <c:spPr>
            <a:ln w="12700">
              <a:solidFill>
                <a:srgbClr val="000000"/>
              </a:solidFill>
              <a:prstDash val="solid"/>
            </a:ln>
          </c:spPr>
          <c:marker>
            <c:symbol val="none"/>
          </c:marker>
          <c:val>
            <c:numLit>
              <c:formatCode>General</c:formatCode>
              <c:ptCount val="5"/>
              <c:pt idx="0">
                <c:v>3.6666666666666665</c:v>
              </c:pt>
              <c:pt idx="1">
                <c:v>3.6666666666666665</c:v>
              </c:pt>
              <c:pt idx="2">
                <c:v>3.6666666666666665</c:v>
              </c:pt>
              <c:pt idx="3">
                <c:v>3.6666666666666665</c:v>
              </c:pt>
              <c:pt idx="4">
                <c:v>3.6666666666666665</c:v>
              </c:pt>
            </c:numLit>
          </c:val>
          <c:smooth val="0"/>
          <c:extLst>
            <c:ext xmlns:c16="http://schemas.microsoft.com/office/drawing/2014/chart" uri="{C3380CC4-5D6E-409C-BE32-E72D297353CC}">
              <c16:uniqueId val="{00000003-F3F4-476D-932B-4BC3AB2E5743}"/>
            </c:ext>
          </c:extLst>
        </c:ser>
        <c:dLbls>
          <c:showLegendKey val="0"/>
          <c:showVal val="0"/>
          <c:showCatName val="0"/>
          <c:showSerName val="0"/>
          <c:showPercent val="0"/>
          <c:showBubbleSize val="0"/>
        </c:dLbls>
        <c:marker val="1"/>
        <c:smooth val="0"/>
        <c:axId val="86247680"/>
        <c:axId val="86267776"/>
      </c:lineChart>
      <c:catAx>
        <c:axId val="8624768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86267776"/>
        <c:crosses val="autoZero"/>
        <c:auto val="0"/>
        <c:lblAlgn val="ctr"/>
        <c:lblOffset val="100"/>
        <c:tickLblSkip val="1"/>
        <c:tickMarkSkip val="1"/>
        <c:noMultiLvlLbl val="0"/>
      </c:catAx>
      <c:valAx>
        <c:axId val="86267776"/>
        <c:scaling>
          <c:orientation val="minMax"/>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86247680"/>
        <c:crosses val="autoZero"/>
        <c:crossBetween val="midCat"/>
      </c:valAx>
      <c:spPr>
        <a:noFill/>
        <a:ln w="25400">
          <a:noFill/>
        </a:ln>
      </c:spPr>
    </c:plotArea>
    <c:legend>
      <c:legendPos val="r"/>
      <c:layout>
        <c:manualLayout>
          <c:xMode val="edge"/>
          <c:yMode val="edge"/>
          <c:x val="0.15367002576512798"/>
          <c:y val="0.86818539727988553"/>
          <c:w val="0.76146879289171421"/>
          <c:h val="8.6364232879980962E-2"/>
        </c:manualLayout>
      </c:layout>
      <c:overlay val="0"/>
      <c:spPr>
        <a:solidFill>
          <a:srgbClr val="FFFFFF"/>
        </a:solidFill>
        <a:ln w="3175">
          <a:solidFill>
            <a:srgbClr val="000000"/>
          </a:solidFill>
          <a:prstDash val="solid"/>
        </a:ln>
      </c:spPr>
      <c:txPr>
        <a:bodyPr/>
        <a:lstStyle/>
        <a:p>
          <a:pPr>
            <a:defRPr sz="460" b="0" i="0" u="none" strike="noStrike" baseline="0">
              <a:solidFill>
                <a:srgbClr val="000000"/>
              </a:solidFill>
              <a:latin typeface="Times New Roman"/>
              <a:ea typeface="Times New Roman"/>
              <a:cs typeface="Times New Roman"/>
            </a:defRPr>
          </a:pPr>
          <a:endParaRPr lang="en-US"/>
        </a:p>
      </c:txPr>
    </c:legend>
    <c:plotVisOnly val="0"/>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MS Sans Serif"/>
          <a:ea typeface="MS Sans Serif"/>
          <a:cs typeface="MS Sans Serif"/>
        </a:defRPr>
      </a:pPr>
      <a:endParaRPr lang="en-US"/>
    </a:p>
  </c:txPr>
  <c:printSettings>
    <c:headerFooter alignWithMargins="0">
      <c:oddHeader>&amp;f</c:oddHeader>
      <c:oddFooter>Page &amp;p</c:oddFooter>
    </c:headerFooter>
    <c:pageMargins b="1" l="0.75000000000000122" r="0.75000000000000122" t="1" header="0.5" footer="0.5"/>
    <c:pageSetup orientation="portrait" horizontalDpi="-4" vertic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imes New Roman"/>
                <a:ea typeface="Times New Roman"/>
                <a:cs typeface="Times New Roman"/>
              </a:defRPr>
            </a:pPr>
            <a:r>
              <a:rPr lang="en-US"/>
              <a:t>R-bar Chart</a:t>
            </a:r>
          </a:p>
        </c:rich>
      </c:tx>
      <c:layout>
        <c:manualLayout>
          <c:xMode val="edge"/>
          <c:yMode val="edge"/>
          <c:x val="0.37829912654360831"/>
          <c:y val="4.624283075726645E-2"/>
        </c:manualLayout>
      </c:layout>
      <c:overlay val="0"/>
      <c:spPr>
        <a:noFill/>
        <a:ln w="25400">
          <a:noFill/>
        </a:ln>
      </c:spPr>
    </c:title>
    <c:autoTitleDeleted val="0"/>
    <c:plotArea>
      <c:layout>
        <c:manualLayout>
          <c:layoutTarget val="inner"/>
          <c:xMode val="edge"/>
          <c:yMode val="edge"/>
          <c:x val="0.14076246334310871"/>
          <c:y val="0.32369942196531792"/>
          <c:w val="0.7595307917888563"/>
          <c:h val="0.32369942196531792"/>
        </c:manualLayout>
      </c:layout>
      <c:lineChart>
        <c:grouping val="standard"/>
        <c:varyColors val="0"/>
        <c:ser>
          <c:idx val="0"/>
          <c:order val="0"/>
          <c:tx>
            <c:v>Range</c:v>
          </c:tx>
          <c:spPr>
            <a:ln w="12700">
              <a:solidFill>
                <a:srgbClr val="000000"/>
              </a:solidFill>
              <a:prstDash val="solid"/>
            </a:ln>
          </c:spPr>
          <c:marker>
            <c:symbol val="square"/>
            <c:size val="5"/>
            <c:spPr>
              <a:solidFill>
                <a:srgbClr val="FF0000"/>
              </a:solidFill>
              <a:ln>
                <a:solidFill>
                  <a:srgbClr val="000000"/>
                </a:solidFill>
                <a:prstDash val="solid"/>
              </a:ln>
            </c:spPr>
          </c:marker>
          <c:val>
            <c:numLit>
              <c:formatCode>General</c:formatCode>
              <c:ptCount val="6"/>
              <c:pt idx="0">
                <c:v>0</c:v>
              </c:pt>
              <c:pt idx="1">
                <c:v>0</c:v>
              </c:pt>
              <c:pt idx="2">
                <c:v>0</c:v>
              </c:pt>
              <c:pt idx="3">
                <c:v>0</c:v>
              </c:pt>
              <c:pt idx="4">
                <c:v>0</c:v>
              </c:pt>
              <c:pt idx="5">
                <c:v>0</c:v>
              </c:pt>
            </c:numLit>
          </c:val>
          <c:smooth val="0"/>
          <c:extLst>
            <c:ext xmlns:c16="http://schemas.microsoft.com/office/drawing/2014/chart" uri="{C3380CC4-5D6E-409C-BE32-E72D297353CC}">
              <c16:uniqueId val="{00000000-1C92-463D-A8FB-19868187EE51}"/>
            </c:ext>
          </c:extLst>
        </c:ser>
        <c:ser>
          <c:idx val="1"/>
          <c:order val="1"/>
          <c:tx>
            <c:v>UCL</c:v>
          </c:tx>
          <c:spPr>
            <a:ln w="12700">
              <a:solidFill>
                <a:srgbClr val="000000"/>
              </a:solidFill>
              <a:prstDash val="sysDash"/>
            </a:ln>
          </c:spPr>
          <c:marker>
            <c:symbol val="none"/>
          </c:marker>
          <c:val>
            <c:numLit>
              <c:formatCode>General</c:formatCode>
              <c:ptCount val="5"/>
              <c:pt idx="0">
                <c:v>0</c:v>
              </c:pt>
              <c:pt idx="1">
                <c:v>0</c:v>
              </c:pt>
              <c:pt idx="2">
                <c:v>0</c:v>
              </c:pt>
              <c:pt idx="3">
                <c:v>0</c:v>
              </c:pt>
              <c:pt idx="4">
                <c:v>0</c:v>
              </c:pt>
            </c:numLit>
          </c:val>
          <c:smooth val="0"/>
          <c:extLst>
            <c:ext xmlns:c16="http://schemas.microsoft.com/office/drawing/2014/chart" uri="{C3380CC4-5D6E-409C-BE32-E72D297353CC}">
              <c16:uniqueId val="{00000001-1C92-463D-A8FB-19868187EE51}"/>
            </c:ext>
          </c:extLst>
        </c:ser>
        <c:ser>
          <c:idx val="2"/>
          <c:order val="2"/>
          <c:tx>
            <c:v>Mean</c:v>
          </c:tx>
          <c:spPr>
            <a:ln w="12700">
              <a:solidFill>
                <a:srgbClr val="000000"/>
              </a:solidFill>
              <a:prstDash val="solid"/>
            </a:ln>
          </c:spPr>
          <c:marker>
            <c:symbol val="none"/>
          </c:marker>
          <c:val>
            <c:numLit>
              <c:formatCode>General</c:formatCode>
              <c:ptCount val="5"/>
              <c:pt idx="0">
                <c:v>0</c:v>
              </c:pt>
              <c:pt idx="1">
                <c:v>0</c:v>
              </c:pt>
              <c:pt idx="2">
                <c:v>0</c:v>
              </c:pt>
              <c:pt idx="3">
                <c:v>0</c:v>
              </c:pt>
              <c:pt idx="4">
                <c:v>0</c:v>
              </c:pt>
            </c:numLit>
          </c:val>
          <c:smooth val="0"/>
          <c:extLst>
            <c:ext xmlns:c16="http://schemas.microsoft.com/office/drawing/2014/chart" uri="{C3380CC4-5D6E-409C-BE32-E72D297353CC}">
              <c16:uniqueId val="{00000002-1C92-463D-A8FB-19868187EE51}"/>
            </c:ext>
          </c:extLst>
        </c:ser>
        <c:dLbls>
          <c:showLegendKey val="0"/>
          <c:showVal val="0"/>
          <c:showCatName val="0"/>
          <c:showSerName val="0"/>
          <c:showPercent val="0"/>
          <c:showBubbleSize val="0"/>
        </c:dLbls>
        <c:marker val="1"/>
        <c:smooth val="0"/>
        <c:axId val="87092608"/>
        <c:axId val="95839360"/>
      </c:lineChart>
      <c:catAx>
        <c:axId val="8709260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95839360"/>
        <c:crosses val="autoZero"/>
        <c:auto val="0"/>
        <c:lblAlgn val="ctr"/>
        <c:lblOffset val="100"/>
        <c:tickLblSkip val="1"/>
        <c:tickMarkSkip val="1"/>
        <c:noMultiLvlLbl val="0"/>
      </c:catAx>
      <c:valAx>
        <c:axId val="95839360"/>
        <c:scaling>
          <c:orientation val="minMax"/>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87092608"/>
        <c:crosses val="autoZero"/>
        <c:crossBetween val="midCat"/>
      </c:valAx>
      <c:spPr>
        <a:noFill/>
        <a:ln w="25400">
          <a:noFill/>
        </a:ln>
      </c:spPr>
    </c:plotArea>
    <c:legend>
      <c:legendPos val="r"/>
      <c:layout>
        <c:manualLayout>
          <c:xMode val="edge"/>
          <c:yMode val="edge"/>
          <c:x val="0.19906323185011709"/>
          <c:y val="0.86111779430348989"/>
          <c:w val="0.73067946424729702"/>
          <c:h val="8.7963570525906531E-2"/>
        </c:manualLayout>
      </c:layout>
      <c:overlay val="0"/>
      <c:spPr>
        <a:solidFill>
          <a:srgbClr val="FFFFFF"/>
        </a:solidFill>
        <a:ln w="3175">
          <a:solidFill>
            <a:srgbClr val="000000"/>
          </a:solidFill>
          <a:prstDash val="solid"/>
        </a:ln>
      </c:spPr>
      <c:txPr>
        <a:bodyPr/>
        <a:lstStyle/>
        <a:p>
          <a:pPr>
            <a:defRPr sz="460" b="0" i="0" u="none" strike="noStrike" baseline="0">
              <a:solidFill>
                <a:srgbClr val="000000"/>
              </a:solidFill>
              <a:latin typeface="Times New Roman"/>
              <a:ea typeface="Times New Roman"/>
              <a:cs typeface="Times New Roman"/>
            </a:defRPr>
          </a:pPr>
          <a:endParaRPr lang="en-US"/>
        </a:p>
      </c:txPr>
    </c:legend>
    <c:plotVisOnly val="0"/>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MS Sans Serif"/>
          <a:ea typeface="MS Sans Serif"/>
          <a:cs typeface="MS Sans Serif"/>
        </a:defRPr>
      </a:pPr>
      <a:endParaRPr lang="en-US"/>
    </a:p>
  </c:txPr>
  <c:printSettings>
    <c:headerFooter alignWithMargins="0">
      <c:oddHeader>&amp;F</c:oddHeader>
      <c:oddFooter>Page &amp;P</c:oddFooter>
    </c:headerFooter>
    <c:pageMargins b="1" l="0.75000000000000122" r="0.75000000000000122" t="1" header="0.5" footer="0.5"/>
    <c:pageSetup orientation="landscape" horizontalDpi="-4"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MS Sans Serif"/>
                <a:ea typeface="MS Sans Serif"/>
                <a:cs typeface="MS Sans Serif"/>
              </a:defRPr>
            </a:pPr>
            <a:r>
              <a:rPr lang="en-US"/>
              <a:t>APPRAISER  A</a:t>
            </a:r>
          </a:p>
        </c:rich>
      </c:tx>
      <c:layout>
        <c:manualLayout>
          <c:xMode val="edge"/>
          <c:yMode val="edge"/>
          <c:x val="0.36678223930738363"/>
          <c:y val="4.7826391557351119E-2"/>
        </c:manualLayout>
      </c:layout>
      <c:overlay val="0"/>
      <c:spPr>
        <a:noFill/>
        <a:ln w="25400">
          <a:noFill/>
        </a:ln>
      </c:spPr>
    </c:title>
    <c:autoTitleDeleted val="0"/>
    <c:plotArea>
      <c:layout>
        <c:manualLayout>
          <c:layoutTarget val="inner"/>
          <c:xMode val="edge"/>
          <c:yMode val="edge"/>
          <c:x val="0.11245681865556573"/>
          <c:y val="0.16956629733969941"/>
          <c:w val="0.59342598152090842"/>
          <c:h val="0.63043879780144652"/>
        </c:manualLayout>
      </c:layout>
      <c:lineChart>
        <c:grouping val="standard"/>
        <c:varyColors val="0"/>
        <c:ser>
          <c:idx val="0"/>
          <c:order val="0"/>
          <c:tx>
            <c:v>R - OP1</c:v>
          </c:tx>
          <c:spPr>
            <a:ln w="12700">
              <a:solidFill>
                <a:srgbClr val="000000"/>
              </a:solidFill>
              <a:prstDash val="solid"/>
            </a:ln>
          </c:spPr>
          <c:marker>
            <c:symbol val="diamond"/>
            <c:size val="5"/>
            <c:spPr>
              <a:solidFill>
                <a:srgbClr val="FF0000"/>
              </a:solidFill>
              <a:ln>
                <a:solidFill>
                  <a:srgbClr val="000000"/>
                </a:solidFill>
                <a:prstDash val="solid"/>
              </a:ln>
            </c:spPr>
          </c:marker>
          <c:val>
            <c:numLit>
              <c:formatCode>General</c:formatCode>
              <c:ptCount val="10"/>
              <c:pt idx="0">
                <c:v>0</c:v>
              </c:pt>
              <c:pt idx="1">
                <c:v>0</c:v>
              </c:pt>
              <c:pt idx="2">
                <c:v>0</c:v>
              </c:pt>
              <c:pt idx="3">
                <c:v>0</c:v>
              </c:pt>
              <c:pt idx="4">
                <c:v>0</c:v>
              </c:pt>
              <c:pt idx="5">
                <c:v>0</c:v>
              </c:pt>
              <c:pt idx="6">
                <c:v>0</c:v>
              </c:pt>
              <c:pt idx="7">
                <c:v>0</c:v>
              </c:pt>
              <c:pt idx="8">
                <c:v>0</c:v>
              </c:pt>
              <c:pt idx="9">
                <c:v>0</c:v>
              </c:pt>
            </c:numLit>
          </c:val>
          <c:smooth val="0"/>
          <c:extLst>
            <c:ext xmlns:c16="http://schemas.microsoft.com/office/drawing/2014/chart" uri="{C3380CC4-5D6E-409C-BE32-E72D297353CC}">
              <c16:uniqueId val="{00000000-9B92-4D34-97F8-7F8A58D6596F}"/>
            </c:ext>
          </c:extLst>
        </c:ser>
        <c:ser>
          <c:idx val="1"/>
          <c:order val="1"/>
          <c:tx>
            <c:v>UCL-R</c:v>
          </c:tx>
          <c:spPr>
            <a:ln w="12700">
              <a:solidFill>
                <a:srgbClr val="000000"/>
              </a:solidFill>
              <a:prstDash val="solid"/>
            </a:ln>
          </c:spPr>
          <c:marker>
            <c:symbol val="triangle"/>
            <c:size val="5"/>
            <c:spPr>
              <a:solidFill>
                <a:srgbClr val="000000"/>
              </a:solidFill>
              <a:ln>
                <a:solidFill>
                  <a:srgbClr val="000000"/>
                </a:solidFill>
                <a:prstDash val="solid"/>
              </a:ln>
            </c:spPr>
          </c:marker>
          <c:val>
            <c:numLit>
              <c:formatCode>General</c:formatCode>
              <c:ptCount val="10"/>
              <c:pt idx="0">
                <c:v>0</c:v>
              </c:pt>
              <c:pt idx="1">
                <c:v>0</c:v>
              </c:pt>
              <c:pt idx="2">
                <c:v>0</c:v>
              </c:pt>
              <c:pt idx="3">
                <c:v>0</c:v>
              </c:pt>
              <c:pt idx="4">
                <c:v>0</c:v>
              </c:pt>
              <c:pt idx="5">
                <c:v>0</c:v>
              </c:pt>
              <c:pt idx="6">
                <c:v>0</c:v>
              </c:pt>
              <c:pt idx="7">
                <c:v>0</c:v>
              </c:pt>
              <c:pt idx="8">
                <c:v>0</c:v>
              </c:pt>
              <c:pt idx="9">
                <c:v>0</c:v>
              </c:pt>
            </c:numLit>
          </c:val>
          <c:smooth val="0"/>
          <c:extLst>
            <c:ext xmlns:c16="http://schemas.microsoft.com/office/drawing/2014/chart" uri="{C3380CC4-5D6E-409C-BE32-E72D297353CC}">
              <c16:uniqueId val="{00000001-9B92-4D34-97F8-7F8A58D6596F}"/>
            </c:ext>
          </c:extLst>
        </c:ser>
        <c:ser>
          <c:idx val="2"/>
          <c:order val="2"/>
          <c:tx>
            <c:v>LCL-R</c:v>
          </c:tx>
          <c:spPr>
            <a:ln w="12700">
              <a:solidFill>
                <a:srgbClr val="0000FF"/>
              </a:solidFill>
              <a:prstDash val="solid"/>
            </a:ln>
          </c:spPr>
          <c:marker>
            <c:symbol val="square"/>
            <c:size val="5"/>
            <c:spPr>
              <a:solidFill>
                <a:srgbClr val="0000FF"/>
              </a:solidFill>
              <a:ln>
                <a:solidFill>
                  <a:srgbClr val="0000FF"/>
                </a:solidFill>
                <a:prstDash val="solid"/>
              </a:ln>
            </c:spPr>
          </c:marker>
          <c:val>
            <c:numLit>
              <c:formatCode>General</c:formatCode>
              <c:ptCount val="10"/>
              <c:pt idx="0">
                <c:v>0</c:v>
              </c:pt>
              <c:pt idx="1">
                <c:v>0</c:v>
              </c:pt>
              <c:pt idx="2">
                <c:v>0</c:v>
              </c:pt>
              <c:pt idx="3">
                <c:v>0</c:v>
              </c:pt>
              <c:pt idx="4">
                <c:v>0</c:v>
              </c:pt>
              <c:pt idx="5">
                <c:v>0</c:v>
              </c:pt>
              <c:pt idx="6">
                <c:v>0</c:v>
              </c:pt>
              <c:pt idx="7">
                <c:v>0</c:v>
              </c:pt>
              <c:pt idx="8">
                <c:v>0</c:v>
              </c:pt>
              <c:pt idx="9">
                <c:v>0</c:v>
              </c:pt>
            </c:numLit>
          </c:val>
          <c:smooth val="0"/>
          <c:extLst>
            <c:ext xmlns:c16="http://schemas.microsoft.com/office/drawing/2014/chart" uri="{C3380CC4-5D6E-409C-BE32-E72D297353CC}">
              <c16:uniqueId val="{00000002-9B92-4D34-97F8-7F8A58D6596F}"/>
            </c:ext>
          </c:extLst>
        </c:ser>
        <c:ser>
          <c:idx val="3"/>
          <c:order val="3"/>
          <c:tx>
            <c:v>RBARBAR</c:v>
          </c:tx>
          <c:spPr>
            <a:ln w="25400">
              <a:solidFill>
                <a:srgbClr val="000000"/>
              </a:solidFill>
              <a:prstDash val="lgDash"/>
            </a:ln>
          </c:spPr>
          <c:marker>
            <c:symbol val="none"/>
          </c:marker>
          <c:val>
            <c:numLit>
              <c:formatCode>General</c:formatCode>
              <c:ptCount val="10"/>
              <c:pt idx="0">
                <c:v>0</c:v>
              </c:pt>
              <c:pt idx="1">
                <c:v>0</c:v>
              </c:pt>
              <c:pt idx="2">
                <c:v>0</c:v>
              </c:pt>
              <c:pt idx="3">
                <c:v>0</c:v>
              </c:pt>
              <c:pt idx="4">
                <c:v>0</c:v>
              </c:pt>
              <c:pt idx="5">
                <c:v>0</c:v>
              </c:pt>
              <c:pt idx="6">
                <c:v>0</c:v>
              </c:pt>
              <c:pt idx="7">
                <c:v>0</c:v>
              </c:pt>
              <c:pt idx="8">
                <c:v>0</c:v>
              </c:pt>
              <c:pt idx="9">
                <c:v>0</c:v>
              </c:pt>
            </c:numLit>
          </c:val>
          <c:smooth val="0"/>
          <c:extLst>
            <c:ext xmlns:c16="http://schemas.microsoft.com/office/drawing/2014/chart" uri="{C3380CC4-5D6E-409C-BE32-E72D297353CC}">
              <c16:uniqueId val="{00000003-9B92-4D34-97F8-7F8A58D6596F}"/>
            </c:ext>
          </c:extLst>
        </c:ser>
        <c:dLbls>
          <c:showLegendKey val="0"/>
          <c:showVal val="0"/>
          <c:showCatName val="0"/>
          <c:showSerName val="0"/>
          <c:showPercent val="0"/>
          <c:showBubbleSize val="0"/>
        </c:dLbls>
        <c:marker val="1"/>
        <c:smooth val="0"/>
        <c:axId val="96273536"/>
        <c:axId val="97095040"/>
      </c:lineChart>
      <c:catAx>
        <c:axId val="9627353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97095040"/>
        <c:crosses val="autoZero"/>
        <c:auto val="0"/>
        <c:lblAlgn val="ctr"/>
        <c:lblOffset val="100"/>
        <c:tickLblSkip val="1"/>
        <c:tickMarkSkip val="1"/>
        <c:noMultiLvlLbl val="0"/>
      </c:catAx>
      <c:valAx>
        <c:axId val="97095040"/>
        <c:scaling>
          <c:orientation val="minMax"/>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96273536"/>
        <c:crosses val="autoZero"/>
        <c:crossBetween val="midCat"/>
      </c:valAx>
      <c:spPr>
        <a:noFill/>
        <a:ln w="25400">
          <a:noFill/>
        </a:ln>
      </c:spPr>
    </c:plotArea>
    <c:legend>
      <c:legendPos val="r"/>
      <c:layout>
        <c:manualLayout>
          <c:xMode val="edge"/>
          <c:yMode val="edge"/>
          <c:x val="0.71453332468844066"/>
          <c:y val="0.25217551912057862"/>
          <c:w val="0.24740500104224461"/>
          <c:h val="0.43913323157204209"/>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0"/>
    <c:dispBlanksAs val="gap"/>
    <c:showDLblsOverMax val="0"/>
  </c:chart>
  <c:spPr>
    <a:solidFill>
      <a:srgbClr val="FFFFFF"/>
    </a:solidFill>
    <a:ln w="3175">
      <a:solidFill>
        <a:srgbClr val="000000"/>
      </a:solidFill>
      <a:prstDash val="solid"/>
    </a:ln>
    <a:effectLst>
      <a:outerShdw dist="35921" dir="2700000" algn="br">
        <a:srgbClr val="000000"/>
      </a:outerShdw>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oddHeader>&amp;F</c:oddHeader>
      <c:oddFooter>Page &amp;P</c:oddFooter>
    </c:headerFooter>
    <c:pageMargins b="1" l="0.75" r="0.75" t="1" header="0.5" footer="0.5"/>
    <c:pageSetup orientation="landscape" horizontalDpi="-4" verticalDpi="0" copies="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MS Sans Serif"/>
                <a:ea typeface="MS Sans Serif"/>
                <a:cs typeface="MS Sans Serif"/>
              </a:defRPr>
            </a:pPr>
            <a:r>
              <a:rPr lang="en-US"/>
              <a:t>APPRAISER  C</a:t>
            </a:r>
          </a:p>
        </c:rich>
      </c:tx>
      <c:layout>
        <c:manualLayout>
          <c:xMode val="edge"/>
          <c:yMode val="edge"/>
          <c:x val="0.36363682925798663"/>
          <c:y val="4.7619399916928158E-2"/>
        </c:manualLayout>
      </c:layout>
      <c:overlay val="0"/>
      <c:spPr>
        <a:noFill/>
        <a:ln w="25400">
          <a:noFill/>
        </a:ln>
      </c:spPr>
    </c:title>
    <c:autoTitleDeleted val="0"/>
    <c:plotArea>
      <c:layout>
        <c:manualLayout>
          <c:layoutTarget val="inner"/>
          <c:xMode val="edge"/>
          <c:yMode val="edge"/>
          <c:x val="0.13111904901129323"/>
          <c:y val="0.22078085416030327"/>
          <c:w val="0.59440635551786269"/>
          <c:h val="0.58009087171530671"/>
        </c:manualLayout>
      </c:layout>
      <c:lineChart>
        <c:grouping val="standard"/>
        <c:varyColors val="0"/>
        <c:ser>
          <c:idx val="0"/>
          <c:order val="0"/>
          <c:tx>
            <c:v>Xavg - OP3</c:v>
          </c:tx>
          <c:spPr>
            <a:ln w="12700">
              <a:solidFill>
                <a:srgbClr val="000000"/>
              </a:solidFill>
              <a:prstDash val="solid"/>
            </a:ln>
          </c:spPr>
          <c:marker>
            <c:symbol val="diamond"/>
            <c:size val="5"/>
            <c:spPr>
              <a:solidFill>
                <a:srgbClr val="FF0000"/>
              </a:solidFill>
              <a:ln>
                <a:solidFill>
                  <a:srgbClr val="000000"/>
                </a:solidFill>
                <a:prstDash val="solid"/>
              </a:ln>
            </c:spPr>
          </c:marker>
          <c:val>
            <c:numLit>
              <c:formatCode>General</c:formatCode>
              <c:ptCount val="10"/>
              <c:pt idx="0">
                <c:v>0</c:v>
              </c:pt>
              <c:pt idx="1">
                <c:v>0</c:v>
              </c:pt>
              <c:pt idx="2">
                <c:v>0</c:v>
              </c:pt>
              <c:pt idx="3">
                <c:v>0</c:v>
              </c:pt>
              <c:pt idx="4">
                <c:v>0</c:v>
              </c:pt>
              <c:pt idx="5">
                <c:v>0</c:v>
              </c:pt>
              <c:pt idx="6">
                <c:v>0</c:v>
              </c:pt>
              <c:pt idx="7">
                <c:v>0</c:v>
              </c:pt>
              <c:pt idx="8">
                <c:v>0</c:v>
              </c:pt>
              <c:pt idx="9">
                <c:v>0</c:v>
              </c:pt>
            </c:numLit>
          </c:val>
          <c:smooth val="0"/>
          <c:extLst>
            <c:ext xmlns:c16="http://schemas.microsoft.com/office/drawing/2014/chart" uri="{C3380CC4-5D6E-409C-BE32-E72D297353CC}">
              <c16:uniqueId val="{00000000-3AF3-4C11-BFAA-B25615701553}"/>
            </c:ext>
          </c:extLst>
        </c:ser>
        <c:ser>
          <c:idx val="1"/>
          <c:order val="1"/>
          <c:tx>
            <c:v>UCL-XBAR</c:v>
          </c:tx>
          <c:spPr>
            <a:ln w="12700">
              <a:solidFill>
                <a:srgbClr val="000000"/>
              </a:solidFill>
              <a:prstDash val="solid"/>
            </a:ln>
          </c:spPr>
          <c:marker>
            <c:symbol val="triangle"/>
            <c:size val="5"/>
            <c:spPr>
              <a:solidFill>
                <a:srgbClr val="000000"/>
              </a:solidFill>
              <a:ln>
                <a:solidFill>
                  <a:srgbClr val="000000"/>
                </a:solidFill>
                <a:prstDash val="solid"/>
              </a:ln>
            </c:spPr>
          </c:marker>
          <c:val>
            <c:numLit>
              <c:formatCode>General</c:formatCode>
              <c:ptCount val="10"/>
              <c:pt idx="0">
                <c:v>0</c:v>
              </c:pt>
              <c:pt idx="1">
                <c:v>0</c:v>
              </c:pt>
              <c:pt idx="2">
                <c:v>0</c:v>
              </c:pt>
              <c:pt idx="3">
                <c:v>0</c:v>
              </c:pt>
              <c:pt idx="4">
                <c:v>0</c:v>
              </c:pt>
              <c:pt idx="5">
                <c:v>0</c:v>
              </c:pt>
              <c:pt idx="6">
                <c:v>0</c:v>
              </c:pt>
              <c:pt idx="7">
                <c:v>0</c:v>
              </c:pt>
              <c:pt idx="8">
                <c:v>0</c:v>
              </c:pt>
              <c:pt idx="9">
                <c:v>0</c:v>
              </c:pt>
            </c:numLit>
          </c:val>
          <c:smooth val="0"/>
          <c:extLst>
            <c:ext xmlns:c16="http://schemas.microsoft.com/office/drawing/2014/chart" uri="{C3380CC4-5D6E-409C-BE32-E72D297353CC}">
              <c16:uniqueId val="{00000001-3AF3-4C11-BFAA-B25615701553}"/>
            </c:ext>
          </c:extLst>
        </c:ser>
        <c:ser>
          <c:idx val="2"/>
          <c:order val="2"/>
          <c:tx>
            <c:v>LCL-XBAR</c:v>
          </c:tx>
          <c:spPr>
            <a:ln w="12700">
              <a:solidFill>
                <a:srgbClr val="0000FF"/>
              </a:solidFill>
              <a:prstDash val="solid"/>
            </a:ln>
          </c:spPr>
          <c:marker>
            <c:symbol val="square"/>
            <c:size val="5"/>
            <c:spPr>
              <a:solidFill>
                <a:srgbClr val="0000FF"/>
              </a:solidFill>
              <a:ln>
                <a:solidFill>
                  <a:srgbClr val="0000FF"/>
                </a:solidFill>
                <a:prstDash val="solid"/>
              </a:ln>
            </c:spPr>
          </c:marker>
          <c:val>
            <c:numLit>
              <c:formatCode>General</c:formatCode>
              <c:ptCount val="10"/>
              <c:pt idx="0">
                <c:v>0</c:v>
              </c:pt>
              <c:pt idx="1">
                <c:v>0</c:v>
              </c:pt>
              <c:pt idx="2">
                <c:v>0</c:v>
              </c:pt>
              <c:pt idx="3">
                <c:v>0</c:v>
              </c:pt>
              <c:pt idx="4">
                <c:v>0</c:v>
              </c:pt>
              <c:pt idx="5">
                <c:v>0</c:v>
              </c:pt>
              <c:pt idx="6">
                <c:v>0</c:v>
              </c:pt>
              <c:pt idx="7">
                <c:v>0</c:v>
              </c:pt>
              <c:pt idx="8">
                <c:v>0</c:v>
              </c:pt>
              <c:pt idx="9">
                <c:v>0</c:v>
              </c:pt>
            </c:numLit>
          </c:val>
          <c:smooth val="0"/>
          <c:extLst>
            <c:ext xmlns:c16="http://schemas.microsoft.com/office/drawing/2014/chart" uri="{C3380CC4-5D6E-409C-BE32-E72D297353CC}">
              <c16:uniqueId val="{00000002-3AF3-4C11-BFAA-B25615701553}"/>
            </c:ext>
          </c:extLst>
        </c:ser>
        <c:ser>
          <c:idx val="3"/>
          <c:order val="3"/>
          <c:tx>
            <c:v>XBARBAR</c:v>
          </c:tx>
          <c:spPr>
            <a:ln w="25400">
              <a:solidFill>
                <a:srgbClr val="000000"/>
              </a:solidFill>
              <a:prstDash val="lgDash"/>
            </a:ln>
          </c:spPr>
          <c:marker>
            <c:symbol val="none"/>
          </c:marker>
          <c:val>
            <c:numLit>
              <c:formatCode>General</c:formatCode>
              <c:ptCount val="10"/>
              <c:pt idx="0">
                <c:v>0</c:v>
              </c:pt>
              <c:pt idx="1">
                <c:v>0</c:v>
              </c:pt>
              <c:pt idx="2">
                <c:v>0</c:v>
              </c:pt>
              <c:pt idx="3">
                <c:v>0</c:v>
              </c:pt>
              <c:pt idx="4">
                <c:v>0</c:v>
              </c:pt>
              <c:pt idx="5">
                <c:v>0</c:v>
              </c:pt>
              <c:pt idx="6">
                <c:v>0</c:v>
              </c:pt>
              <c:pt idx="7">
                <c:v>0</c:v>
              </c:pt>
              <c:pt idx="8">
                <c:v>0</c:v>
              </c:pt>
              <c:pt idx="9">
                <c:v>0</c:v>
              </c:pt>
            </c:numLit>
          </c:val>
          <c:smooth val="0"/>
          <c:extLst>
            <c:ext xmlns:c16="http://schemas.microsoft.com/office/drawing/2014/chart" uri="{C3380CC4-5D6E-409C-BE32-E72D297353CC}">
              <c16:uniqueId val="{00000003-3AF3-4C11-BFAA-B25615701553}"/>
            </c:ext>
          </c:extLst>
        </c:ser>
        <c:dLbls>
          <c:showLegendKey val="0"/>
          <c:showVal val="0"/>
          <c:showCatName val="0"/>
          <c:showSerName val="0"/>
          <c:showPercent val="0"/>
          <c:showBubbleSize val="0"/>
        </c:dLbls>
        <c:marker val="1"/>
        <c:smooth val="0"/>
        <c:axId val="96305920"/>
        <c:axId val="96307456"/>
      </c:lineChart>
      <c:catAx>
        <c:axId val="9630592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96307456"/>
        <c:crosses val="autoZero"/>
        <c:auto val="0"/>
        <c:lblAlgn val="ctr"/>
        <c:lblOffset val="100"/>
        <c:tickLblSkip val="1"/>
        <c:tickMarkSkip val="1"/>
        <c:noMultiLvlLbl val="0"/>
      </c:catAx>
      <c:valAx>
        <c:axId val="96307456"/>
        <c:scaling>
          <c:orientation val="minMax"/>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96305920"/>
        <c:crosses val="autoZero"/>
        <c:crossBetween val="midCat"/>
      </c:valAx>
      <c:spPr>
        <a:noFill/>
        <a:ln w="25400">
          <a:noFill/>
        </a:ln>
      </c:spPr>
    </c:plotArea>
    <c:legend>
      <c:legendPos val="r"/>
      <c:layout>
        <c:manualLayout>
          <c:xMode val="edge"/>
          <c:yMode val="edge"/>
          <c:x val="0.72727365851597303"/>
          <c:y val="0.26407121772114706"/>
          <c:w val="0.26223809802258646"/>
          <c:h val="0.437232671964522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0"/>
    <c:dispBlanksAs val="gap"/>
    <c:showDLblsOverMax val="0"/>
  </c:chart>
  <c:spPr>
    <a:solidFill>
      <a:srgbClr val="FFFFFF"/>
    </a:solidFill>
    <a:ln w="3175">
      <a:solidFill>
        <a:srgbClr val="000000"/>
      </a:solidFill>
      <a:prstDash val="solid"/>
    </a:ln>
    <a:effectLst>
      <a:outerShdw dist="35921" dir="2700000" algn="br">
        <a:srgbClr val="000000"/>
      </a:outerShdw>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oddHeader>&amp;F</c:oddHeader>
      <c:oddFooter>Page &amp;P</c:oddFooter>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MS Sans Serif"/>
                <a:ea typeface="MS Sans Serif"/>
                <a:cs typeface="MS Sans Serif"/>
              </a:defRPr>
            </a:pPr>
            <a:r>
              <a:rPr lang="en-US"/>
              <a:t>APPRAISER  B</a:t>
            </a:r>
          </a:p>
        </c:rich>
      </c:tx>
      <c:layout>
        <c:manualLayout>
          <c:xMode val="edge"/>
          <c:yMode val="edge"/>
          <c:x val="0.37152888009904683"/>
          <c:y val="3.0042965674088519E-2"/>
        </c:manualLayout>
      </c:layout>
      <c:overlay val="0"/>
      <c:spPr>
        <a:noFill/>
        <a:ln w="25400">
          <a:noFill/>
        </a:ln>
      </c:spPr>
    </c:title>
    <c:autoTitleDeleted val="0"/>
    <c:plotArea>
      <c:layout>
        <c:manualLayout>
          <c:layoutTarget val="inner"/>
          <c:xMode val="edge"/>
          <c:yMode val="edge"/>
          <c:x val="0.19270890509810373"/>
          <c:y val="0.20600890747946413"/>
          <c:w val="0.6059045754886323"/>
          <c:h val="0.59656746124261484"/>
        </c:manualLayout>
      </c:layout>
      <c:lineChart>
        <c:grouping val="standard"/>
        <c:varyColors val="0"/>
        <c:ser>
          <c:idx val="0"/>
          <c:order val="0"/>
          <c:tx>
            <c:v>R - OP2</c:v>
          </c:tx>
          <c:spPr>
            <a:ln w="12700">
              <a:solidFill>
                <a:srgbClr val="000000"/>
              </a:solidFill>
              <a:prstDash val="solid"/>
            </a:ln>
          </c:spPr>
          <c:marker>
            <c:symbol val="diamond"/>
            <c:size val="5"/>
            <c:spPr>
              <a:solidFill>
                <a:srgbClr val="FF0000"/>
              </a:solidFill>
              <a:ln>
                <a:solidFill>
                  <a:srgbClr val="000000"/>
                </a:solidFill>
                <a:prstDash val="solid"/>
              </a:ln>
            </c:spPr>
          </c:marker>
          <c:val>
            <c:numLit>
              <c:formatCode>General</c:formatCode>
              <c:ptCount val="10"/>
              <c:pt idx="0">
                <c:v>0</c:v>
              </c:pt>
              <c:pt idx="1">
                <c:v>0</c:v>
              </c:pt>
              <c:pt idx="2">
                <c:v>0</c:v>
              </c:pt>
              <c:pt idx="3">
                <c:v>0</c:v>
              </c:pt>
              <c:pt idx="4">
                <c:v>0</c:v>
              </c:pt>
              <c:pt idx="5">
                <c:v>0</c:v>
              </c:pt>
              <c:pt idx="6">
                <c:v>0</c:v>
              </c:pt>
              <c:pt idx="7">
                <c:v>0</c:v>
              </c:pt>
              <c:pt idx="8">
                <c:v>0</c:v>
              </c:pt>
              <c:pt idx="9">
                <c:v>0</c:v>
              </c:pt>
            </c:numLit>
          </c:val>
          <c:smooth val="0"/>
          <c:extLst>
            <c:ext xmlns:c16="http://schemas.microsoft.com/office/drawing/2014/chart" uri="{C3380CC4-5D6E-409C-BE32-E72D297353CC}">
              <c16:uniqueId val="{00000000-672A-451F-8D6F-22EFE0BC3DE3}"/>
            </c:ext>
          </c:extLst>
        </c:ser>
        <c:ser>
          <c:idx val="1"/>
          <c:order val="1"/>
          <c:tx>
            <c:v>UCL-R</c:v>
          </c:tx>
          <c:spPr>
            <a:ln w="12700">
              <a:solidFill>
                <a:srgbClr val="000000"/>
              </a:solidFill>
              <a:prstDash val="solid"/>
            </a:ln>
          </c:spPr>
          <c:marker>
            <c:symbol val="triangle"/>
            <c:size val="5"/>
            <c:spPr>
              <a:solidFill>
                <a:srgbClr val="000000"/>
              </a:solidFill>
              <a:ln>
                <a:solidFill>
                  <a:srgbClr val="000000"/>
                </a:solidFill>
                <a:prstDash val="solid"/>
              </a:ln>
            </c:spPr>
          </c:marker>
          <c:val>
            <c:numLit>
              <c:formatCode>General</c:formatCode>
              <c:ptCount val="10"/>
              <c:pt idx="0">
                <c:v>0</c:v>
              </c:pt>
              <c:pt idx="1">
                <c:v>0</c:v>
              </c:pt>
              <c:pt idx="2">
                <c:v>0</c:v>
              </c:pt>
              <c:pt idx="3">
                <c:v>0</c:v>
              </c:pt>
              <c:pt idx="4">
                <c:v>0</c:v>
              </c:pt>
              <c:pt idx="5">
                <c:v>0</c:v>
              </c:pt>
              <c:pt idx="6">
                <c:v>0</c:v>
              </c:pt>
              <c:pt idx="7">
                <c:v>0</c:v>
              </c:pt>
              <c:pt idx="8">
                <c:v>0</c:v>
              </c:pt>
              <c:pt idx="9">
                <c:v>0</c:v>
              </c:pt>
            </c:numLit>
          </c:val>
          <c:smooth val="0"/>
          <c:extLst>
            <c:ext xmlns:c16="http://schemas.microsoft.com/office/drawing/2014/chart" uri="{C3380CC4-5D6E-409C-BE32-E72D297353CC}">
              <c16:uniqueId val="{00000001-672A-451F-8D6F-22EFE0BC3DE3}"/>
            </c:ext>
          </c:extLst>
        </c:ser>
        <c:ser>
          <c:idx val="2"/>
          <c:order val="2"/>
          <c:tx>
            <c:v>LCL-R</c:v>
          </c:tx>
          <c:spPr>
            <a:ln w="12700">
              <a:solidFill>
                <a:srgbClr val="0000FF"/>
              </a:solidFill>
              <a:prstDash val="solid"/>
            </a:ln>
          </c:spPr>
          <c:marker>
            <c:symbol val="square"/>
            <c:size val="5"/>
            <c:spPr>
              <a:solidFill>
                <a:srgbClr val="0000FF"/>
              </a:solidFill>
              <a:ln>
                <a:solidFill>
                  <a:srgbClr val="0000FF"/>
                </a:solidFill>
                <a:prstDash val="solid"/>
              </a:ln>
            </c:spPr>
          </c:marker>
          <c:val>
            <c:numLit>
              <c:formatCode>General</c:formatCode>
              <c:ptCount val="10"/>
              <c:pt idx="0">
                <c:v>0</c:v>
              </c:pt>
              <c:pt idx="1">
                <c:v>0</c:v>
              </c:pt>
              <c:pt idx="2">
                <c:v>0</c:v>
              </c:pt>
              <c:pt idx="3">
                <c:v>0</c:v>
              </c:pt>
              <c:pt idx="4">
                <c:v>0</c:v>
              </c:pt>
              <c:pt idx="5">
                <c:v>0</c:v>
              </c:pt>
              <c:pt idx="6">
                <c:v>0</c:v>
              </c:pt>
              <c:pt idx="7">
                <c:v>0</c:v>
              </c:pt>
              <c:pt idx="8">
                <c:v>0</c:v>
              </c:pt>
              <c:pt idx="9">
                <c:v>0</c:v>
              </c:pt>
            </c:numLit>
          </c:val>
          <c:smooth val="0"/>
          <c:extLst>
            <c:ext xmlns:c16="http://schemas.microsoft.com/office/drawing/2014/chart" uri="{C3380CC4-5D6E-409C-BE32-E72D297353CC}">
              <c16:uniqueId val="{00000002-672A-451F-8D6F-22EFE0BC3DE3}"/>
            </c:ext>
          </c:extLst>
        </c:ser>
        <c:ser>
          <c:idx val="3"/>
          <c:order val="3"/>
          <c:tx>
            <c:v>RBARBAR</c:v>
          </c:tx>
          <c:spPr>
            <a:ln w="25400">
              <a:solidFill>
                <a:srgbClr val="000000"/>
              </a:solidFill>
              <a:prstDash val="lgDash"/>
            </a:ln>
          </c:spPr>
          <c:marker>
            <c:symbol val="none"/>
          </c:marker>
          <c:val>
            <c:numLit>
              <c:formatCode>General</c:formatCode>
              <c:ptCount val="10"/>
              <c:pt idx="0">
                <c:v>0</c:v>
              </c:pt>
              <c:pt idx="1">
                <c:v>0</c:v>
              </c:pt>
              <c:pt idx="2">
                <c:v>0</c:v>
              </c:pt>
              <c:pt idx="3">
                <c:v>0</c:v>
              </c:pt>
              <c:pt idx="4">
                <c:v>0</c:v>
              </c:pt>
              <c:pt idx="5">
                <c:v>0</c:v>
              </c:pt>
              <c:pt idx="6">
                <c:v>0</c:v>
              </c:pt>
              <c:pt idx="7">
                <c:v>0</c:v>
              </c:pt>
              <c:pt idx="8">
                <c:v>0</c:v>
              </c:pt>
              <c:pt idx="9">
                <c:v>0</c:v>
              </c:pt>
            </c:numLit>
          </c:val>
          <c:smooth val="0"/>
          <c:extLst>
            <c:ext xmlns:c16="http://schemas.microsoft.com/office/drawing/2014/chart" uri="{C3380CC4-5D6E-409C-BE32-E72D297353CC}">
              <c16:uniqueId val="{00000003-672A-451F-8D6F-22EFE0BC3DE3}"/>
            </c:ext>
          </c:extLst>
        </c:ser>
        <c:dLbls>
          <c:showLegendKey val="0"/>
          <c:showVal val="0"/>
          <c:showCatName val="0"/>
          <c:showSerName val="0"/>
          <c:showPercent val="0"/>
          <c:showBubbleSize val="0"/>
        </c:dLbls>
        <c:marker val="1"/>
        <c:smooth val="0"/>
        <c:axId val="96449664"/>
        <c:axId val="96451200"/>
      </c:lineChart>
      <c:catAx>
        <c:axId val="9644966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96451200"/>
        <c:crosses val="autoZero"/>
        <c:auto val="0"/>
        <c:lblAlgn val="ctr"/>
        <c:lblOffset val="100"/>
        <c:tickLblSkip val="1"/>
        <c:tickMarkSkip val="1"/>
        <c:noMultiLvlLbl val="0"/>
      </c:catAx>
      <c:valAx>
        <c:axId val="96451200"/>
        <c:scaling>
          <c:orientation val="minMax"/>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96449664"/>
        <c:crosses val="autoZero"/>
        <c:crossBetween val="midCat"/>
      </c:valAx>
      <c:spPr>
        <a:noFill/>
        <a:ln w="25400">
          <a:noFill/>
        </a:ln>
      </c:spPr>
    </c:plotArea>
    <c:legend>
      <c:legendPos val="r"/>
      <c:layout>
        <c:manualLayout>
          <c:xMode val="edge"/>
          <c:yMode val="edge"/>
          <c:x val="0.74132164393594857"/>
          <c:y val="0.25321928211017469"/>
          <c:w val="0.24826462548674622"/>
          <c:h val="0.43347707615470576"/>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0"/>
    <c:dispBlanksAs val="gap"/>
    <c:showDLblsOverMax val="0"/>
  </c:chart>
  <c:spPr>
    <a:solidFill>
      <a:srgbClr val="FFFFFF"/>
    </a:solidFill>
    <a:ln w="3175">
      <a:solidFill>
        <a:srgbClr val="000000"/>
      </a:solidFill>
      <a:prstDash val="solid"/>
    </a:ln>
    <a:effectLst>
      <a:outerShdw dist="35921" dir="2700000" algn="br">
        <a:srgbClr val="000000"/>
      </a:outerShdw>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oddHeader>&amp;F</c:oddHeader>
      <c:oddFooter>Page &amp;P</c:oddFooter>
    </c:headerFooter>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MS Sans Serif"/>
                <a:ea typeface="MS Sans Serif"/>
                <a:cs typeface="MS Sans Serif"/>
              </a:defRPr>
            </a:pPr>
            <a:r>
              <a:rPr lang="en-US"/>
              <a:t>APPRAISER  C</a:t>
            </a:r>
          </a:p>
        </c:rich>
      </c:tx>
      <c:layout>
        <c:manualLayout>
          <c:xMode val="edge"/>
          <c:yMode val="edge"/>
          <c:x val="0.36886739490459275"/>
          <c:y val="5.0420504256332953E-2"/>
        </c:manualLayout>
      </c:layout>
      <c:overlay val="0"/>
      <c:spPr>
        <a:noFill/>
        <a:ln w="25400">
          <a:noFill/>
        </a:ln>
      </c:spPr>
    </c:title>
    <c:autoTitleDeleted val="0"/>
    <c:plotArea>
      <c:layout>
        <c:manualLayout>
          <c:layoutTarget val="inner"/>
          <c:xMode val="edge"/>
          <c:yMode val="edge"/>
          <c:x val="0.12521186799513703"/>
          <c:y val="0.23529568652955377"/>
          <c:w val="0.60067855592261676"/>
          <c:h val="0.57143238157177345"/>
        </c:manualLayout>
      </c:layout>
      <c:lineChart>
        <c:grouping val="standard"/>
        <c:varyColors val="0"/>
        <c:ser>
          <c:idx val="0"/>
          <c:order val="0"/>
          <c:tx>
            <c:v>R - OP3</c:v>
          </c:tx>
          <c:spPr>
            <a:ln w="12700">
              <a:solidFill>
                <a:srgbClr val="000000"/>
              </a:solidFill>
              <a:prstDash val="solid"/>
            </a:ln>
          </c:spPr>
          <c:marker>
            <c:symbol val="diamond"/>
            <c:size val="5"/>
            <c:spPr>
              <a:solidFill>
                <a:srgbClr val="FF0000"/>
              </a:solidFill>
              <a:ln>
                <a:solidFill>
                  <a:srgbClr val="000000"/>
                </a:solidFill>
                <a:prstDash val="solid"/>
              </a:ln>
            </c:spPr>
          </c:marker>
          <c:val>
            <c:numLit>
              <c:formatCode>General</c:formatCode>
              <c:ptCount val="10"/>
              <c:pt idx="0">
                <c:v>0</c:v>
              </c:pt>
              <c:pt idx="1">
                <c:v>0</c:v>
              </c:pt>
              <c:pt idx="2">
                <c:v>0</c:v>
              </c:pt>
              <c:pt idx="3">
                <c:v>0</c:v>
              </c:pt>
              <c:pt idx="4">
                <c:v>0</c:v>
              </c:pt>
              <c:pt idx="5">
                <c:v>0</c:v>
              </c:pt>
              <c:pt idx="6">
                <c:v>0</c:v>
              </c:pt>
              <c:pt idx="7">
                <c:v>0</c:v>
              </c:pt>
              <c:pt idx="8">
                <c:v>0</c:v>
              </c:pt>
              <c:pt idx="9">
                <c:v>0</c:v>
              </c:pt>
            </c:numLit>
          </c:val>
          <c:smooth val="0"/>
          <c:extLst>
            <c:ext xmlns:c16="http://schemas.microsoft.com/office/drawing/2014/chart" uri="{C3380CC4-5D6E-409C-BE32-E72D297353CC}">
              <c16:uniqueId val="{00000000-3190-4FCC-828F-6FE5F4316C99}"/>
            </c:ext>
          </c:extLst>
        </c:ser>
        <c:ser>
          <c:idx val="1"/>
          <c:order val="1"/>
          <c:tx>
            <c:v>UCL-R</c:v>
          </c:tx>
          <c:spPr>
            <a:ln w="12700">
              <a:solidFill>
                <a:srgbClr val="000000"/>
              </a:solidFill>
              <a:prstDash val="solid"/>
            </a:ln>
          </c:spPr>
          <c:marker>
            <c:symbol val="triangle"/>
            <c:size val="5"/>
            <c:spPr>
              <a:solidFill>
                <a:srgbClr val="000000"/>
              </a:solidFill>
              <a:ln>
                <a:solidFill>
                  <a:srgbClr val="000000"/>
                </a:solidFill>
                <a:prstDash val="solid"/>
              </a:ln>
            </c:spPr>
          </c:marker>
          <c:val>
            <c:numLit>
              <c:formatCode>General</c:formatCode>
              <c:ptCount val="10"/>
              <c:pt idx="0">
                <c:v>0</c:v>
              </c:pt>
              <c:pt idx="1">
                <c:v>0</c:v>
              </c:pt>
              <c:pt idx="2">
                <c:v>0</c:v>
              </c:pt>
              <c:pt idx="3">
                <c:v>0</c:v>
              </c:pt>
              <c:pt idx="4">
                <c:v>0</c:v>
              </c:pt>
              <c:pt idx="5">
                <c:v>0</c:v>
              </c:pt>
              <c:pt idx="6">
                <c:v>0</c:v>
              </c:pt>
              <c:pt idx="7">
                <c:v>0</c:v>
              </c:pt>
              <c:pt idx="8">
                <c:v>0</c:v>
              </c:pt>
              <c:pt idx="9">
                <c:v>0</c:v>
              </c:pt>
            </c:numLit>
          </c:val>
          <c:smooth val="0"/>
          <c:extLst>
            <c:ext xmlns:c16="http://schemas.microsoft.com/office/drawing/2014/chart" uri="{C3380CC4-5D6E-409C-BE32-E72D297353CC}">
              <c16:uniqueId val="{00000001-3190-4FCC-828F-6FE5F4316C99}"/>
            </c:ext>
          </c:extLst>
        </c:ser>
        <c:ser>
          <c:idx val="2"/>
          <c:order val="2"/>
          <c:tx>
            <c:v>LCL-R</c:v>
          </c:tx>
          <c:spPr>
            <a:ln w="12700">
              <a:solidFill>
                <a:srgbClr val="0000FF"/>
              </a:solidFill>
              <a:prstDash val="solid"/>
            </a:ln>
          </c:spPr>
          <c:marker>
            <c:symbol val="square"/>
            <c:size val="5"/>
            <c:spPr>
              <a:solidFill>
                <a:srgbClr val="0000FF"/>
              </a:solidFill>
              <a:ln>
                <a:solidFill>
                  <a:srgbClr val="0000FF"/>
                </a:solidFill>
                <a:prstDash val="solid"/>
              </a:ln>
            </c:spPr>
          </c:marker>
          <c:val>
            <c:numLit>
              <c:formatCode>General</c:formatCode>
              <c:ptCount val="10"/>
              <c:pt idx="0">
                <c:v>0</c:v>
              </c:pt>
              <c:pt idx="1">
                <c:v>0</c:v>
              </c:pt>
              <c:pt idx="2">
                <c:v>0</c:v>
              </c:pt>
              <c:pt idx="3">
                <c:v>0</c:v>
              </c:pt>
              <c:pt idx="4">
                <c:v>0</c:v>
              </c:pt>
              <c:pt idx="5">
                <c:v>0</c:v>
              </c:pt>
              <c:pt idx="6">
                <c:v>0</c:v>
              </c:pt>
              <c:pt idx="7">
                <c:v>0</c:v>
              </c:pt>
              <c:pt idx="8">
                <c:v>0</c:v>
              </c:pt>
              <c:pt idx="9">
                <c:v>0</c:v>
              </c:pt>
            </c:numLit>
          </c:val>
          <c:smooth val="0"/>
          <c:extLst>
            <c:ext xmlns:c16="http://schemas.microsoft.com/office/drawing/2014/chart" uri="{C3380CC4-5D6E-409C-BE32-E72D297353CC}">
              <c16:uniqueId val="{00000002-3190-4FCC-828F-6FE5F4316C99}"/>
            </c:ext>
          </c:extLst>
        </c:ser>
        <c:ser>
          <c:idx val="3"/>
          <c:order val="3"/>
          <c:tx>
            <c:v>RBARBAR</c:v>
          </c:tx>
          <c:spPr>
            <a:ln w="25400">
              <a:solidFill>
                <a:srgbClr val="000000"/>
              </a:solidFill>
              <a:prstDash val="lgDash"/>
            </a:ln>
          </c:spPr>
          <c:marker>
            <c:symbol val="none"/>
          </c:marker>
          <c:val>
            <c:numLit>
              <c:formatCode>General</c:formatCode>
              <c:ptCount val="10"/>
              <c:pt idx="0">
                <c:v>0</c:v>
              </c:pt>
              <c:pt idx="1">
                <c:v>0</c:v>
              </c:pt>
              <c:pt idx="2">
                <c:v>0</c:v>
              </c:pt>
              <c:pt idx="3">
                <c:v>0</c:v>
              </c:pt>
              <c:pt idx="4">
                <c:v>0</c:v>
              </c:pt>
              <c:pt idx="5">
                <c:v>0</c:v>
              </c:pt>
              <c:pt idx="6">
                <c:v>0</c:v>
              </c:pt>
              <c:pt idx="7">
                <c:v>0</c:v>
              </c:pt>
              <c:pt idx="8">
                <c:v>0</c:v>
              </c:pt>
              <c:pt idx="9">
                <c:v>0</c:v>
              </c:pt>
            </c:numLit>
          </c:val>
          <c:smooth val="0"/>
          <c:extLst>
            <c:ext xmlns:c16="http://schemas.microsoft.com/office/drawing/2014/chart" uri="{C3380CC4-5D6E-409C-BE32-E72D297353CC}">
              <c16:uniqueId val="{00000003-3190-4FCC-828F-6FE5F4316C99}"/>
            </c:ext>
          </c:extLst>
        </c:ser>
        <c:dLbls>
          <c:showLegendKey val="0"/>
          <c:showVal val="0"/>
          <c:showCatName val="0"/>
          <c:showSerName val="0"/>
          <c:showPercent val="0"/>
          <c:showBubbleSize val="0"/>
        </c:dLbls>
        <c:marker val="1"/>
        <c:smooth val="0"/>
        <c:axId val="97621120"/>
        <c:axId val="97622656"/>
      </c:lineChart>
      <c:catAx>
        <c:axId val="9762112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97622656"/>
        <c:crosses val="autoZero"/>
        <c:auto val="0"/>
        <c:lblAlgn val="ctr"/>
        <c:lblOffset val="100"/>
        <c:tickLblSkip val="1"/>
        <c:tickMarkSkip val="1"/>
        <c:noMultiLvlLbl val="0"/>
      </c:catAx>
      <c:valAx>
        <c:axId val="97622656"/>
        <c:scaling>
          <c:orientation val="minMax"/>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97621120"/>
        <c:crosses val="autoZero"/>
        <c:crossBetween val="midCat"/>
      </c:valAx>
      <c:spPr>
        <a:noFill/>
        <a:ln w="25400">
          <a:noFill/>
        </a:ln>
      </c:spPr>
    </c:plotArea>
    <c:legend>
      <c:legendPos val="r"/>
      <c:layout>
        <c:manualLayout>
          <c:xMode val="edge"/>
          <c:yMode val="edge"/>
          <c:x val="0.73604273753898108"/>
          <c:y val="0.25210252128166477"/>
          <c:w val="0.24196347463925125"/>
          <c:h val="0.4243725774908023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0"/>
    <c:dispBlanksAs val="gap"/>
    <c:showDLblsOverMax val="0"/>
  </c:chart>
  <c:spPr>
    <a:solidFill>
      <a:srgbClr val="FFFFFF"/>
    </a:solidFill>
    <a:ln w="3175">
      <a:solidFill>
        <a:srgbClr val="000000"/>
      </a:solidFill>
      <a:prstDash val="solid"/>
    </a:ln>
    <a:effectLst>
      <a:outerShdw dist="35921" dir="2700000" algn="br">
        <a:srgbClr val="000000"/>
      </a:outerShdw>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oddHeader>&amp;F</c:oddHeader>
      <c:oddFooter>Page &amp;P</c:oddFooter>
    </c:headerFooter>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MS Sans Serif"/>
                <a:ea typeface="MS Sans Serif"/>
                <a:cs typeface="MS Sans Serif"/>
              </a:defRPr>
            </a:pPr>
            <a:r>
              <a:rPr lang="en-US"/>
              <a:t>APPRAISER  B</a:t>
            </a:r>
          </a:p>
        </c:rich>
      </c:tx>
      <c:layout>
        <c:manualLayout>
          <c:xMode val="edge"/>
          <c:yMode val="edge"/>
          <c:x val="0.3733554880376041"/>
          <c:y val="4.9327705286229546E-2"/>
        </c:manualLayout>
      </c:layout>
      <c:overlay val="0"/>
      <c:spPr>
        <a:noFill/>
        <a:ln w="25400">
          <a:noFill/>
        </a:ln>
      </c:spPr>
    </c:title>
    <c:autoTitleDeleted val="0"/>
    <c:plotArea>
      <c:layout>
        <c:manualLayout>
          <c:layoutTarget val="inner"/>
          <c:xMode val="edge"/>
          <c:yMode val="edge"/>
          <c:x val="0.12171059962459344"/>
          <c:y val="0.26906021065216118"/>
          <c:w val="0.61513194945402616"/>
          <c:h val="0.5246674107717143"/>
        </c:manualLayout>
      </c:layout>
      <c:lineChart>
        <c:grouping val="standard"/>
        <c:varyColors val="0"/>
        <c:ser>
          <c:idx val="0"/>
          <c:order val="0"/>
          <c:tx>
            <c:v>Xavg - OP2</c:v>
          </c:tx>
          <c:spPr>
            <a:ln w="12700">
              <a:solidFill>
                <a:srgbClr val="000000"/>
              </a:solidFill>
              <a:prstDash val="solid"/>
            </a:ln>
          </c:spPr>
          <c:marker>
            <c:symbol val="diamond"/>
            <c:size val="5"/>
            <c:spPr>
              <a:solidFill>
                <a:srgbClr val="FF0000"/>
              </a:solidFill>
              <a:ln>
                <a:solidFill>
                  <a:srgbClr val="000000"/>
                </a:solidFill>
                <a:prstDash val="solid"/>
              </a:ln>
            </c:spPr>
          </c:marker>
          <c:val>
            <c:numLit>
              <c:formatCode>General</c:formatCode>
              <c:ptCount val="10"/>
              <c:pt idx="0">
                <c:v>0</c:v>
              </c:pt>
              <c:pt idx="1">
                <c:v>0</c:v>
              </c:pt>
              <c:pt idx="2">
                <c:v>0</c:v>
              </c:pt>
              <c:pt idx="3">
                <c:v>0</c:v>
              </c:pt>
              <c:pt idx="4">
                <c:v>0</c:v>
              </c:pt>
              <c:pt idx="5">
                <c:v>0</c:v>
              </c:pt>
              <c:pt idx="6">
                <c:v>0</c:v>
              </c:pt>
              <c:pt idx="7">
                <c:v>0</c:v>
              </c:pt>
              <c:pt idx="8">
                <c:v>0</c:v>
              </c:pt>
              <c:pt idx="9">
                <c:v>0</c:v>
              </c:pt>
            </c:numLit>
          </c:val>
          <c:smooth val="0"/>
          <c:extLst>
            <c:ext xmlns:c16="http://schemas.microsoft.com/office/drawing/2014/chart" uri="{C3380CC4-5D6E-409C-BE32-E72D297353CC}">
              <c16:uniqueId val="{00000000-CDAD-42CC-9975-BD0B0AC599CA}"/>
            </c:ext>
          </c:extLst>
        </c:ser>
        <c:ser>
          <c:idx val="1"/>
          <c:order val="1"/>
          <c:tx>
            <c:v>UCL-XBAR</c:v>
          </c:tx>
          <c:spPr>
            <a:ln w="12700">
              <a:solidFill>
                <a:srgbClr val="000000"/>
              </a:solidFill>
              <a:prstDash val="solid"/>
            </a:ln>
          </c:spPr>
          <c:marker>
            <c:symbol val="triangle"/>
            <c:size val="5"/>
            <c:spPr>
              <a:solidFill>
                <a:srgbClr val="000000"/>
              </a:solidFill>
              <a:ln>
                <a:solidFill>
                  <a:srgbClr val="000000"/>
                </a:solidFill>
                <a:prstDash val="solid"/>
              </a:ln>
            </c:spPr>
          </c:marker>
          <c:val>
            <c:numLit>
              <c:formatCode>General</c:formatCode>
              <c:ptCount val="10"/>
              <c:pt idx="0">
                <c:v>0</c:v>
              </c:pt>
              <c:pt idx="1">
                <c:v>0</c:v>
              </c:pt>
              <c:pt idx="2">
                <c:v>0</c:v>
              </c:pt>
              <c:pt idx="3">
                <c:v>0</c:v>
              </c:pt>
              <c:pt idx="4">
                <c:v>0</c:v>
              </c:pt>
              <c:pt idx="5">
                <c:v>0</c:v>
              </c:pt>
              <c:pt idx="6">
                <c:v>0</c:v>
              </c:pt>
              <c:pt idx="7">
                <c:v>0</c:v>
              </c:pt>
              <c:pt idx="8">
                <c:v>0</c:v>
              </c:pt>
              <c:pt idx="9">
                <c:v>0</c:v>
              </c:pt>
            </c:numLit>
          </c:val>
          <c:smooth val="0"/>
          <c:extLst>
            <c:ext xmlns:c16="http://schemas.microsoft.com/office/drawing/2014/chart" uri="{C3380CC4-5D6E-409C-BE32-E72D297353CC}">
              <c16:uniqueId val="{00000001-CDAD-42CC-9975-BD0B0AC599CA}"/>
            </c:ext>
          </c:extLst>
        </c:ser>
        <c:ser>
          <c:idx val="2"/>
          <c:order val="2"/>
          <c:tx>
            <c:v>LCL-XBAR</c:v>
          </c:tx>
          <c:spPr>
            <a:ln w="12700">
              <a:solidFill>
                <a:srgbClr val="0000FF"/>
              </a:solidFill>
              <a:prstDash val="solid"/>
            </a:ln>
          </c:spPr>
          <c:marker>
            <c:symbol val="square"/>
            <c:size val="5"/>
            <c:spPr>
              <a:solidFill>
                <a:srgbClr val="0000FF"/>
              </a:solidFill>
              <a:ln>
                <a:solidFill>
                  <a:srgbClr val="0000FF"/>
                </a:solidFill>
                <a:prstDash val="solid"/>
              </a:ln>
            </c:spPr>
          </c:marker>
          <c:val>
            <c:numLit>
              <c:formatCode>General</c:formatCode>
              <c:ptCount val="10"/>
              <c:pt idx="0">
                <c:v>0</c:v>
              </c:pt>
              <c:pt idx="1">
                <c:v>0</c:v>
              </c:pt>
              <c:pt idx="2">
                <c:v>0</c:v>
              </c:pt>
              <c:pt idx="3">
                <c:v>0</c:v>
              </c:pt>
              <c:pt idx="4">
                <c:v>0</c:v>
              </c:pt>
              <c:pt idx="5">
                <c:v>0</c:v>
              </c:pt>
              <c:pt idx="6">
                <c:v>0</c:v>
              </c:pt>
              <c:pt idx="7">
                <c:v>0</c:v>
              </c:pt>
              <c:pt idx="8">
                <c:v>0</c:v>
              </c:pt>
              <c:pt idx="9">
                <c:v>0</c:v>
              </c:pt>
            </c:numLit>
          </c:val>
          <c:smooth val="0"/>
          <c:extLst>
            <c:ext xmlns:c16="http://schemas.microsoft.com/office/drawing/2014/chart" uri="{C3380CC4-5D6E-409C-BE32-E72D297353CC}">
              <c16:uniqueId val="{00000002-CDAD-42CC-9975-BD0B0AC599CA}"/>
            </c:ext>
          </c:extLst>
        </c:ser>
        <c:ser>
          <c:idx val="3"/>
          <c:order val="3"/>
          <c:tx>
            <c:v>XBARBAR</c:v>
          </c:tx>
          <c:spPr>
            <a:ln w="25400">
              <a:solidFill>
                <a:srgbClr val="000000"/>
              </a:solidFill>
              <a:prstDash val="lgDash"/>
            </a:ln>
          </c:spPr>
          <c:marker>
            <c:symbol val="none"/>
          </c:marker>
          <c:val>
            <c:numLit>
              <c:formatCode>General</c:formatCode>
              <c:ptCount val="10"/>
              <c:pt idx="0">
                <c:v>0</c:v>
              </c:pt>
              <c:pt idx="1">
                <c:v>0</c:v>
              </c:pt>
              <c:pt idx="2">
                <c:v>0</c:v>
              </c:pt>
              <c:pt idx="3">
                <c:v>0</c:v>
              </c:pt>
              <c:pt idx="4">
                <c:v>0</c:v>
              </c:pt>
              <c:pt idx="5">
                <c:v>0</c:v>
              </c:pt>
              <c:pt idx="6">
                <c:v>0</c:v>
              </c:pt>
              <c:pt idx="7">
                <c:v>0</c:v>
              </c:pt>
              <c:pt idx="8">
                <c:v>0</c:v>
              </c:pt>
              <c:pt idx="9">
                <c:v>0</c:v>
              </c:pt>
            </c:numLit>
          </c:val>
          <c:smooth val="0"/>
          <c:extLst>
            <c:ext xmlns:c16="http://schemas.microsoft.com/office/drawing/2014/chart" uri="{C3380CC4-5D6E-409C-BE32-E72D297353CC}">
              <c16:uniqueId val="{00000003-CDAD-42CC-9975-BD0B0AC599CA}"/>
            </c:ext>
          </c:extLst>
        </c:ser>
        <c:dLbls>
          <c:showLegendKey val="0"/>
          <c:showVal val="0"/>
          <c:showCatName val="0"/>
          <c:showSerName val="0"/>
          <c:showPercent val="0"/>
          <c:showBubbleSize val="0"/>
        </c:dLbls>
        <c:marker val="1"/>
        <c:smooth val="0"/>
        <c:axId val="98120832"/>
        <c:axId val="98122368"/>
      </c:lineChart>
      <c:catAx>
        <c:axId val="9812083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98122368"/>
        <c:crosses val="autoZero"/>
        <c:auto val="0"/>
        <c:lblAlgn val="ctr"/>
        <c:lblOffset val="100"/>
        <c:tickLblSkip val="1"/>
        <c:tickMarkSkip val="1"/>
        <c:noMultiLvlLbl val="0"/>
      </c:catAx>
      <c:valAx>
        <c:axId val="98122368"/>
        <c:scaling>
          <c:orientation val="minMax"/>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98120832"/>
        <c:crosses val="autoZero"/>
        <c:crossBetween val="midCat"/>
      </c:valAx>
      <c:spPr>
        <a:noFill/>
        <a:ln w="25400">
          <a:noFill/>
        </a:ln>
      </c:spPr>
    </c:plotArea>
    <c:legend>
      <c:legendPos val="r"/>
      <c:layout>
        <c:manualLayout>
          <c:xMode val="edge"/>
          <c:yMode val="edge"/>
          <c:x val="0.74013202474414919"/>
          <c:y val="0.26009153696375575"/>
          <c:w val="0.24671067491471638"/>
          <c:h val="0.45291802126447134"/>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0"/>
    <c:dispBlanksAs val="gap"/>
    <c:showDLblsOverMax val="0"/>
  </c:chart>
  <c:spPr>
    <a:solidFill>
      <a:srgbClr val="FFFFFF"/>
    </a:solidFill>
    <a:ln w="3175">
      <a:solidFill>
        <a:srgbClr val="000000"/>
      </a:solidFill>
      <a:prstDash val="solid"/>
    </a:ln>
    <a:effectLst>
      <a:outerShdw dist="35921" dir="2700000" algn="br">
        <a:srgbClr val="000000"/>
      </a:outerShdw>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oddHeader>&amp;F</c:oddHeader>
      <c:oddFooter>Page &amp;P</c:oddFooter>
    </c:headerFooter>
    <c:pageMargins b="1" l="0.75" r="0.75" t="1" header="0.5" footer="0.5"/>
    <c:pageSetup orientation="landscape" horizontalDpi="-4"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MS Sans Serif"/>
                <a:ea typeface="MS Sans Serif"/>
                <a:cs typeface="MS Sans Serif"/>
              </a:defRPr>
            </a:pPr>
            <a:r>
              <a:rPr lang="en-US"/>
              <a:t>APPRAISER  A</a:t>
            </a:r>
          </a:p>
        </c:rich>
      </c:tx>
      <c:layout>
        <c:manualLayout>
          <c:xMode val="edge"/>
          <c:yMode val="edge"/>
          <c:x val="0.36460232132714188"/>
          <c:y val="4.9327705286229546E-2"/>
        </c:manualLayout>
      </c:layout>
      <c:overlay val="0"/>
      <c:spPr>
        <a:noFill/>
        <a:ln w="25400">
          <a:noFill/>
        </a:ln>
      </c:spPr>
    </c:title>
    <c:autoTitleDeleted val="0"/>
    <c:plotArea>
      <c:layout>
        <c:manualLayout>
          <c:layoutTarget val="inner"/>
          <c:xMode val="edge"/>
          <c:yMode val="edge"/>
          <c:x val="0.12920373522757939"/>
          <c:y val="0.26906021065216118"/>
          <c:w val="0.61062039251390254"/>
          <c:h val="0.5246674107717143"/>
        </c:manualLayout>
      </c:layout>
      <c:lineChart>
        <c:grouping val="standard"/>
        <c:varyColors val="0"/>
        <c:ser>
          <c:idx val="0"/>
          <c:order val="0"/>
          <c:tx>
            <c:v>Xavg - OP1</c:v>
          </c:tx>
          <c:spPr>
            <a:ln w="12700">
              <a:solidFill>
                <a:srgbClr val="000000"/>
              </a:solidFill>
              <a:prstDash val="solid"/>
            </a:ln>
          </c:spPr>
          <c:marker>
            <c:symbol val="diamond"/>
            <c:size val="5"/>
            <c:spPr>
              <a:solidFill>
                <a:srgbClr val="FF0000"/>
              </a:solidFill>
              <a:ln>
                <a:solidFill>
                  <a:srgbClr val="000000"/>
                </a:solidFill>
                <a:prstDash val="solid"/>
              </a:ln>
            </c:spPr>
          </c:marker>
          <c:val>
            <c:numLit>
              <c:formatCode>General</c:formatCode>
              <c:ptCount val="10"/>
              <c:pt idx="0">
                <c:v>0</c:v>
              </c:pt>
              <c:pt idx="1">
                <c:v>0</c:v>
              </c:pt>
              <c:pt idx="2">
                <c:v>0</c:v>
              </c:pt>
              <c:pt idx="3">
                <c:v>0</c:v>
              </c:pt>
              <c:pt idx="4">
                <c:v>0</c:v>
              </c:pt>
              <c:pt idx="5">
                <c:v>0</c:v>
              </c:pt>
              <c:pt idx="6">
                <c:v>0</c:v>
              </c:pt>
              <c:pt idx="7">
                <c:v>0</c:v>
              </c:pt>
              <c:pt idx="8">
                <c:v>0</c:v>
              </c:pt>
              <c:pt idx="9">
                <c:v>0</c:v>
              </c:pt>
            </c:numLit>
          </c:val>
          <c:smooth val="0"/>
          <c:extLst>
            <c:ext xmlns:c16="http://schemas.microsoft.com/office/drawing/2014/chart" uri="{C3380CC4-5D6E-409C-BE32-E72D297353CC}">
              <c16:uniqueId val="{00000000-548E-4D31-8E73-AFB4DA40A416}"/>
            </c:ext>
          </c:extLst>
        </c:ser>
        <c:ser>
          <c:idx val="1"/>
          <c:order val="1"/>
          <c:tx>
            <c:v>UCL-XBAR</c:v>
          </c:tx>
          <c:spPr>
            <a:ln w="12700">
              <a:solidFill>
                <a:srgbClr val="000000"/>
              </a:solidFill>
              <a:prstDash val="solid"/>
            </a:ln>
          </c:spPr>
          <c:marker>
            <c:symbol val="triangle"/>
            <c:size val="5"/>
            <c:spPr>
              <a:solidFill>
                <a:srgbClr val="000000"/>
              </a:solidFill>
              <a:ln>
                <a:solidFill>
                  <a:srgbClr val="000000"/>
                </a:solidFill>
                <a:prstDash val="solid"/>
              </a:ln>
            </c:spPr>
          </c:marker>
          <c:val>
            <c:numLit>
              <c:formatCode>General</c:formatCode>
              <c:ptCount val="10"/>
              <c:pt idx="0">
                <c:v>0</c:v>
              </c:pt>
              <c:pt idx="1">
                <c:v>0</c:v>
              </c:pt>
              <c:pt idx="2">
                <c:v>0</c:v>
              </c:pt>
              <c:pt idx="3">
                <c:v>0</c:v>
              </c:pt>
              <c:pt idx="4">
                <c:v>0</c:v>
              </c:pt>
              <c:pt idx="5">
                <c:v>0</c:v>
              </c:pt>
              <c:pt idx="6">
                <c:v>0</c:v>
              </c:pt>
              <c:pt idx="7">
                <c:v>0</c:v>
              </c:pt>
              <c:pt idx="8">
                <c:v>0</c:v>
              </c:pt>
              <c:pt idx="9">
                <c:v>0</c:v>
              </c:pt>
            </c:numLit>
          </c:val>
          <c:smooth val="0"/>
          <c:extLst>
            <c:ext xmlns:c16="http://schemas.microsoft.com/office/drawing/2014/chart" uri="{C3380CC4-5D6E-409C-BE32-E72D297353CC}">
              <c16:uniqueId val="{00000001-548E-4D31-8E73-AFB4DA40A416}"/>
            </c:ext>
          </c:extLst>
        </c:ser>
        <c:ser>
          <c:idx val="2"/>
          <c:order val="2"/>
          <c:tx>
            <c:v>LCL-XBAR</c:v>
          </c:tx>
          <c:spPr>
            <a:ln w="12700">
              <a:solidFill>
                <a:srgbClr val="0000FF"/>
              </a:solidFill>
              <a:prstDash val="solid"/>
            </a:ln>
          </c:spPr>
          <c:marker>
            <c:symbol val="square"/>
            <c:size val="5"/>
            <c:spPr>
              <a:solidFill>
                <a:srgbClr val="0000FF"/>
              </a:solidFill>
              <a:ln>
                <a:solidFill>
                  <a:srgbClr val="0000FF"/>
                </a:solidFill>
                <a:prstDash val="solid"/>
              </a:ln>
            </c:spPr>
          </c:marker>
          <c:val>
            <c:numLit>
              <c:formatCode>General</c:formatCode>
              <c:ptCount val="10"/>
              <c:pt idx="0">
                <c:v>0</c:v>
              </c:pt>
              <c:pt idx="1">
                <c:v>0</c:v>
              </c:pt>
              <c:pt idx="2">
                <c:v>0</c:v>
              </c:pt>
              <c:pt idx="3">
                <c:v>0</c:v>
              </c:pt>
              <c:pt idx="4">
                <c:v>0</c:v>
              </c:pt>
              <c:pt idx="5">
                <c:v>0</c:v>
              </c:pt>
              <c:pt idx="6">
                <c:v>0</c:v>
              </c:pt>
              <c:pt idx="7">
                <c:v>0</c:v>
              </c:pt>
              <c:pt idx="8">
                <c:v>0</c:v>
              </c:pt>
              <c:pt idx="9">
                <c:v>0</c:v>
              </c:pt>
            </c:numLit>
          </c:val>
          <c:smooth val="0"/>
          <c:extLst>
            <c:ext xmlns:c16="http://schemas.microsoft.com/office/drawing/2014/chart" uri="{C3380CC4-5D6E-409C-BE32-E72D297353CC}">
              <c16:uniqueId val="{00000002-548E-4D31-8E73-AFB4DA40A416}"/>
            </c:ext>
          </c:extLst>
        </c:ser>
        <c:ser>
          <c:idx val="3"/>
          <c:order val="3"/>
          <c:tx>
            <c:v>XBARBAR</c:v>
          </c:tx>
          <c:spPr>
            <a:ln w="25400">
              <a:solidFill>
                <a:srgbClr val="000000"/>
              </a:solidFill>
              <a:prstDash val="lgDash"/>
            </a:ln>
          </c:spPr>
          <c:marker>
            <c:symbol val="none"/>
          </c:marker>
          <c:val>
            <c:numLit>
              <c:formatCode>General</c:formatCode>
              <c:ptCount val="10"/>
              <c:pt idx="0">
                <c:v>0</c:v>
              </c:pt>
              <c:pt idx="1">
                <c:v>0</c:v>
              </c:pt>
              <c:pt idx="2">
                <c:v>0</c:v>
              </c:pt>
              <c:pt idx="3">
                <c:v>0</c:v>
              </c:pt>
              <c:pt idx="4">
                <c:v>0</c:v>
              </c:pt>
              <c:pt idx="5">
                <c:v>0</c:v>
              </c:pt>
              <c:pt idx="6">
                <c:v>0</c:v>
              </c:pt>
              <c:pt idx="7">
                <c:v>0</c:v>
              </c:pt>
              <c:pt idx="8">
                <c:v>0</c:v>
              </c:pt>
              <c:pt idx="9">
                <c:v>0</c:v>
              </c:pt>
            </c:numLit>
          </c:val>
          <c:smooth val="0"/>
          <c:extLst>
            <c:ext xmlns:c16="http://schemas.microsoft.com/office/drawing/2014/chart" uri="{C3380CC4-5D6E-409C-BE32-E72D297353CC}">
              <c16:uniqueId val="{00000003-548E-4D31-8E73-AFB4DA40A416}"/>
            </c:ext>
          </c:extLst>
        </c:ser>
        <c:dLbls>
          <c:showLegendKey val="0"/>
          <c:showVal val="0"/>
          <c:showCatName val="0"/>
          <c:showSerName val="0"/>
          <c:showPercent val="0"/>
          <c:showBubbleSize val="0"/>
        </c:dLbls>
        <c:marker val="1"/>
        <c:smooth val="0"/>
        <c:axId val="98161792"/>
        <c:axId val="98163328"/>
      </c:lineChart>
      <c:catAx>
        <c:axId val="9816179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98163328"/>
        <c:crosses val="autoZero"/>
        <c:auto val="0"/>
        <c:lblAlgn val="ctr"/>
        <c:lblOffset val="100"/>
        <c:tickLblSkip val="1"/>
        <c:tickMarkSkip val="1"/>
        <c:noMultiLvlLbl val="0"/>
      </c:catAx>
      <c:valAx>
        <c:axId val="98163328"/>
        <c:scaling>
          <c:orientation val="minMax"/>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98161792"/>
        <c:crosses val="autoZero"/>
        <c:crossBetween val="midCat"/>
      </c:valAx>
      <c:spPr>
        <a:noFill/>
        <a:ln w="25400">
          <a:noFill/>
        </a:ln>
      </c:spPr>
    </c:plotArea>
    <c:legend>
      <c:legendPos val="r"/>
      <c:layout>
        <c:manualLayout>
          <c:xMode val="edge"/>
          <c:yMode val="edge"/>
          <c:x val="0.72035507174828506"/>
          <c:y val="0.24215418958694504"/>
          <c:w val="0.26548712717995765"/>
          <c:h val="0.45291802126447134"/>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0"/>
    <c:dispBlanksAs val="gap"/>
    <c:showDLblsOverMax val="0"/>
  </c:chart>
  <c:spPr>
    <a:solidFill>
      <a:srgbClr val="FFFFFF"/>
    </a:solidFill>
    <a:ln w="3175">
      <a:solidFill>
        <a:srgbClr val="000000"/>
      </a:solidFill>
      <a:prstDash val="solid"/>
    </a:ln>
    <a:effectLst>
      <a:outerShdw dist="35921" dir="2700000" algn="br">
        <a:srgbClr val="000000"/>
      </a:outerShdw>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oddHeader>&amp;F</c:oddHeader>
      <c:oddFooter>Page &amp;P</c:oddFooter>
    </c:headerFooter>
    <c:pageMargins b="1" l="0.75" r="0.75" t="1" header="0.5" footer="0.5"/>
    <c:pageSetup/>
  </c:printSettings>
</c:chartSpace>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6" Type="http://schemas.openxmlformats.org/officeDocument/2006/relationships/chart" Target="../charts/chart8.xml"/><Relationship Id="rId5" Type="http://schemas.openxmlformats.org/officeDocument/2006/relationships/chart" Target="../charts/chart7.xml"/><Relationship Id="rId4" Type="http://schemas.openxmlformats.org/officeDocument/2006/relationships/chart" Target="../charts/chart6.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76200</xdr:colOff>
      <xdr:row>5</xdr:row>
      <xdr:rowOff>133351</xdr:rowOff>
    </xdr:from>
    <xdr:to>
      <xdr:col>8</xdr:col>
      <xdr:colOff>704850</xdr:colOff>
      <xdr:row>18</xdr:row>
      <xdr:rowOff>123825</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14550" y="1085851"/>
          <a:ext cx="4200525" cy="246697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350520</xdr:colOff>
          <xdr:row>1</xdr:row>
          <xdr:rowOff>137160</xdr:rowOff>
        </xdr:from>
        <xdr:to>
          <xdr:col>1</xdr:col>
          <xdr:colOff>60960</xdr:colOff>
          <xdr:row>3</xdr:row>
          <xdr:rowOff>38100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B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Prototype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1</xdr:row>
          <xdr:rowOff>137160</xdr:rowOff>
        </xdr:from>
        <xdr:to>
          <xdr:col>2</xdr:col>
          <xdr:colOff>0</xdr:colOff>
          <xdr:row>3</xdr:row>
          <xdr:rowOff>45720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B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Pre-Launch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xdr:row>
          <xdr:rowOff>137160</xdr:rowOff>
        </xdr:from>
        <xdr:to>
          <xdr:col>4</xdr:col>
          <xdr:colOff>518160</xdr:colOff>
          <xdr:row>3</xdr:row>
          <xdr:rowOff>45720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B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Production</a:t>
              </a:r>
            </a:p>
          </xdr:txBody>
        </xdr:sp>
        <xdr:clientData/>
      </xdr:twoCellAnchor>
    </mc:Choice>
    <mc:Fallback/>
  </mc:AlternateContent>
  <xdr:twoCellAnchor>
    <xdr:from>
      <xdr:col>3</xdr:col>
      <xdr:colOff>251460</xdr:colOff>
      <xdr:row>0</xdr:row>
      <xdr:rowOff>0</xdr:rowOff>
    </xdr:from>
    <xdr:to>
      <xdr:col>4</xdr:col>
      <xdr:colOff>716280</xdr:colOff>
      <xdr:row>0</xdr:row>
      <xdr:rowOff>537569</xdr:rowOff>
    </xdr:to>
    <xdr:pic>
      <xdr:nvPicPr>
        <xdr:cNvPr id="5" name="Picture 310" descr="Amerequip Corporation">
          <a:extLst>
            <a:ext uri="{FF2B5EF4-FFF2-40B4-BE49-F238E27FC236}">
              <a16:creationId xmlns:a16="http://schemas.microsoft.com/office/drawing/2014/main" id="{00000000-0008-0000-0B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35780" y="188512"/>
          <a:ext cx="739140" cy="5395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15240</xdr:colOff>
      <xdr:row>9</xdr:row>
      <xdr:rowOff>22860</xdr:rowOff>
    </xdr:from>
    <xdr:to>
      <xdr:col>1</xdr:col>
      <xdr:colOff>152400</xdr:colOff>
      <xdr:row>9</xdr:row>
      <xdr:rowOff>152400</xdr:rowOff>
    </xdr:to>
    <xdr:sp macro="" textlink="">
      <xdr:nvSpPr>
        <xdr:cNvPr id="2" name="Oval 1">
          <a:extLst>
            <a:ext uri="{FF2B5EF4-FFF2-40B4-BE49-F238E27FC236}">
              <a16:creationId xmlns:a16="http://schemas.microsoft.com/office/drawing/2014/main" id="{00000000-0008-0000-0C00-000002000000}"/>
            </a:ext>
          </a:extLst>
        </xdr:cNvPr>
        <xdr:cNvSpPr>
          <a:spLocks noChangeArrowheads="1"/>
        </xdr:cNvSpPr>
      </xdr:nvSpPr>
      <xdr:spPr bwMode="auto">
        <a:xfrm>
          <a:off x="91440" y="2070735"/>
          <a:ext cx="137160" cy="12954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38100</xdr:colOff>
      <xdr:row>9</xdr:row>
      <xdr:rowOff>22860</xdr:rowOff>
    </xdr:from>
    <xdr:to>
      <xdr:col>7</xdr:col>
      <xdr:colOff>167640</xdr:colOff>
      <xdr:row>9</xdr:row>
      <xdr:rowOff>152400</xdr:rowOff>
    </xdr:to>
    <xdr:sp macro="" textlink="">
      <xdr:nvSpPr>
        <xdr:cNvPr id="3" name="Rectangle 2">
          <a:extLst>
            <a:ext uri="{FF2B5EF4-FFF2-40B4-BE49-F238E27FC236}">
              <a16:creationId xmlns:a16="http://schemas.microsoft.com/office/drawing/2014/main" id="{00000000-0008-0000-0C00-000003000000}"/>
            </a:ext>
          </a:extLst>
        </xdr:cNvPr>
        <xdr:cNvSpPr>
          <a:spLocks noChangeArrowheads="1"/>
        </xdr:cNvSpPr>
      </xdr:nvSpPr>
      <xdr:spPr bwMode="auto">
        <a:xfrm>
          <a:off x="2695575" y="2070735"/>
          <a:ext cx="129540" cy="12954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426720</xdr:colOff>
      <xdr:row>9</xdr:row>
      <xdr:rowOff>30480</xdr:rowOff>
    </xdr:from>
    <xdr:to>
      <xdr:col>10</xdr:col>
      <xdr:colOff>594360</xdr:colOff>
      <xdr:row>9</xdr:row>
      <xdr:rowOff>152400</xdr:rowOff>
    </xdr:to>
    <xdr:sp macro="" textlink="">
      <xdr:nvSpPr>
        <xdr:cNvPr id="4" name="Drawing 3">
          <a:extLst>
            <a:ext uri="{FF2B5EF4-FFF2-40B4-BE49-F238E27FC236}">
              <a16:creationId xmlns:a16="http://schemas.microsoft.com/office/drawing/2014/main" id="{00000000-0008-0000-0C00-000004000000}"/>
            </a:ext>
          </a:extLst>
        </xdr:cNvPr>
        <xdr:cNvSpPr>
          <a:spLocks/>
        </xdr:cNvSpPr>
      </xdr:nvSpPr>
      <xdr:spPr bwMode="auto">
        <a:xfrm>
          <a:off x="5255895" y="2078355"/>
          <a:ext cx="167640" cy="121920"/>
        </a:xfrm>
        <a:custGeom>
          <a:avLst/>
          <a:gdLst>
            <a:gd name="T0" fmla="*/ 2147483646 w 16384"/>
            <a:gd name="T1" fmla="*/ 2147483646 h 16384"/>
            <a:gd name="T2" fmla="*/ 2147483646 w 16384"/>
            <a:gd name="T3" fmla="*/ 0 h 16384"/>
            <a:gd name="T4" fmla="*/ 0 w 16384"/>
            <a:gd name="T5" fmla="*/ 0 h 16384"/>
            <a:gd name="T6" fmla="*/ 2147483646 w 16384"/>
            <a:gd name="T7" fmla="*/ 2147483646 h 16384"/>
            <a:gd name="T8" fmla="*/ 0 60000 65536"/>
            <a:gd name="T9" fmla="*/ 0 60000 65536"/>
            <a:gd name="T10" fmla="*/ 0 60000 65536"/>
            <a:gd name="T11" fmla="*/ 0 60000 65536"/>
            <a:gd name="T12" fmla="*/ 0 w 16384"/>
            <a:gd name="T13" fmla="*/ 0 h 16384"/>
            <a:gd name="T14" fmla="*/ 16384 w 16384"/>
            <a:gd name="T15" fmla="*/ 16384 h 16384"/>
          </a:gdLst>
          <a:ahLst/>
          <a:cxnLst>
            <a:cxn ang="T8">
              <a:pos x="T0" y="T1"/>
            </a:cxn>
            <a:cxn ang="T9">
              <a:pos x="T2" y="T3"/>
            </a:cxn>
            <a:cxn ang="T10">
              <a:pos x="T4" y="T5"/>
            </a:cxn>
            <a:cxn ang="T11">
              <a:pos x="T6" y="T7"/>
            </a:cxn>
          </a:cxnLst>
          <a:rect l="T12" t="T13" r="T14" b="T15"/>
          <a:pathLst>
            <a:path w="16384" h="16384">
              <a:moveTo>
                <a:pt x="8192" y="16384"/>
              </a:moveTo>
              <a:lnTo>
                <a:pt x="16384" y="0"/>
              </a:lnTo>
              <a:lnTo>
                <a:pt x="0" y="0"/>
              </a:lnTo>
              <a:lnTo>
                <a:pt x="8192" y="16384"/>
              </a:lnTo>
              <a:close/>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335280</xdr:colOff>
      <xdr:row>9</xdr:row>
      <xdr:rowOff>0</xdr:rowOff>
    </xdr:from>
    <xdr:to>
      <xdr:col>4</xdr:col>
      <xdr:colOff>83820</xdr:colOff>
      <xdr:row>10</xdr:row>
      <xdr:rowOff>7620</xdr:rowOff>
    </xdr:to>
    <xdr:sp macro="" textlink="">
      <xdr:nvSpPr>
        <xdr:cNvPr id="5" name="Drawing 4">
          <a:extLst>
            <a:ext uri="{FF2B5EF4-FFF2-40B4-BE49-F238E27FC236}">
              <a16:creationId xmlns:a16="http://schemas.microsoft.com/office/drawing/2014/main" id="{00000000-0008-0000-0C00-000005000000}"/>
            </a:ext>
          </a:extLst>
        </xdr:cNvPr>
        <xdr:cNvSpPr>
          <a:spLocks/>
        </xdr:cNvSpPr>
      </xdr:nvSpPr>
      <xdr:spPr bwMode="auto">
        <a:xfrm>
          <a:off x="1154430" y="2047875"/>
          <a:ext cx="120015" cy="169545"/>
        </a:xfrm>
        <a:custGeom>
          <a:avLst/>
          <a:gdLst>
            <a:gd name="T0" fmla="*/ 0 w 16384"/>
            <a:gd name="T1" fmla="*/ 2147483646 h 16384"/>
            <a:gd name="T2" fmla="*/ 0 w 16384"/>
            <a:gd name="T3" fmla="*/ 2147483646 h 16384"/>
            <a:gd name="T4" fmla="*/ 2147483646 w 16384"/>
            <a:gd name="T5" fmla="*/ 2147483646 h 16384"/>
            <a:gd name="T6" fmla="*/ 2147483646 w 16384"/>
            <a:gd name="T7" fmla="*/ 2147483646 h 16384"/>
            <a:gd name="T8" fmla="*/ 2147483646 w 16384"/>
            <a:gd name="T9" fmla="*/ 2147483646 h 16384"/>
            <a:gd name="T10" fmla="*/ 2147483646 w 16384"/>
            <a:gd name="T11" fmla="*/ 0 h 16384"/>
            <a:gd name="T12" fmla="*/ 2147483646 w 16384"/>
            <a:gd name="T13" fmla="*/ 2147483646 h 16384"/>
            <a:gd name="T14" fmla="*/ 0 w 16384"/>
            <a:gd name="T15" fmla="*/ 2147483646 h 16384"/>
            <a:gd name="T16" fmla="*/ 0 60000 65536"/>
            <a:gd name="T17" fmla="*/ 0 60000 65536"/>
            <a:gd name="T18" fmla="*/ 0 60000 65536"/>
            <a:gd name="T19" fmla="*/ 0 60000 65536"/>
            <a:gd name="T20" fmla="*/ 0 60000 65536"/>
            <a:gd name="T21" fmla="*/ 0 60000 65536"/>
            <a:gd name="T22" fmla="*/ 0 60000 65536"/>
            <a:gd name="T23" fmla="*/ 0 60000 65536"/>
            <a:gd name="T24" fmla="*/ 0 w 16384"/>
            <a:gd name="T25" fmla="*/ 0 h 16384"/>
            <a:gd name="T26" fmla="*/ 16384 w 16384"/>
            <a:gd name="T27" fmla="*/ 16384 h 16384"/>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16384" h="16384">
              <a:moveTo>
                <a:pt x="0" y="3511"/>
              </a:moveTo>
              <a:lnTo>
                <a:pt x="0" y="12873"/>
              </a:lnTo>
              <a:lnTo>
                <a:pt x="10034" y="12873"/>
              </a:lnTo>
              <a:lnTo>
                <a:pt x="10034" y="16384"/>
              </a:lnTo>
              <a:lnTo>
                <a:pt x="16384" y="8192"/>
              </a:lnTo>
              <a:lnTo>
                <a:pt x="10034" y="0"/>
              </a:lnTo>
              <a:lnTo>
                <a:pt x="10034" y="3511"/>
              </a:lnTo>
              <a:lnTo>
                <a:pt x="0" y="3511"/>
              </a:lnTo>
              <a:close/>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243840</xdr:colOff>
      <xdr:row>13</xdr:row>
      <xdr:rowOff>38100</xdr:rowOff>
    </xdr:from>
    <xdr:to>
      <xdr:col>3</xdr:col>
      <xdr:colOff>0</xdr:colOff>
      <xdr:row>13</xdr:row>
      <xdr:rowOff>167640</xdr:rowOff>
    </xdr:to>
    <xdr:sp macro="" textlink="">
      <xdr:nvSpPr>
        <xdr:cNvPr id="6" name="Oval 7">
          <a:extLst>
            <a:ext uri="{FF2B5EF4-FFF2-40B4-BE49-F238E27FC236}">
              <a16:creationId xmlns:a16="http://schemas.microsoft.com/office/drawing/2014/main" id="{00000000-0008-0000-0C00-000006000000}"/>
            </a:ext>
          </a:extLst>
        </xdr:cNvPr>
        <xdr:cNvSpPr>
          <a:spLocks noChangeArrowheads="1"/>
        </xdr:cNvSpPr>
      </xdr:nvSpPr>
      <xdr:spPr bwMode="auto">
        <a:xfrm>
          <a:off x="691515" y="2581275"/>
          <a:ext cx="127635" cy="12954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99060</xdr:colOff>
      <xdr:row>13</xdr:row>
      <xdr:rowOff>7620</xdr:rowOff>
    </xdr:from>
    <xdr:to>
      <xdr:col>3</xdr:col>
      <xdr:colOff>228600</xdr:colOff>
      <xdr:row>14</xdr:row>
      <xdr:rowOff>0</xdr:rowOff>
    </xdr:to>
    <xdr:sp macro="" textlink="">
      <xdr:nvSpPr>
        <xdr:cNvPr id="7" name="Drawing 8">
          <a:extLst>
            <a:ext uri="{FF2B5EF4-FFF2-40B4-BE49-F238E27FC236}">
              <a16:creationId xmlns:a16="http://schemas.microsoft.com/office/drawing/2014/main" id="{00000000-0008-0000-0C00-000007000000}"/>
            </a:ext>
          </a:extLst>
        </xdr:cNvPr>
        <xdr:cNvSpPr>
          <a:spLocks/>
        </xdr:cNvSpPr>
      </xdr:nvSpPr>
      <xdr:spPr bwMode="auto">
        <a:xfrm>
          <a:off x="918210" y="2550795"/>
          <a:ext cx="129540" cy="182880"/>
        </a:xfrm>
        <a:custGeom>
          <a:avLst/>
          <a:gdLst>
            <a:gd name="T0" fmla="*/ 0 w 16384"/>
            <a:gd name="T1" fmla="*/ 2147483646 h 16384"/>
            <a:gd name="T2" fmla="*/ 0 w 16384"/>
            <a:gd name="T3" fmla="*/ 2147483646 h 16384"/>
            <a:gd name="T4" fmla="*/ 2147483646 w 16384"/>
            <a:gd name="T5" fmla="*/ 2147483646 h 16384"/>
            <a:gd name="T6" fmla="*/ 2147483646 w 16384"/>
            <a:gd name="T7" fmla="*/ 2147483646 h 16384"/>
            <a:gd name="T8" fmla="*/ 2147483646 w 16384"/>
            <a:gd name="T9" fmla="*/ 2147483646 h 16384"/>
            <a:gd name="T10" fmla="*/ 2147483646 w 16384"/>
            <a:gd name="T11" fmla="*/ 0 h 16384"/>
            <a:gd name="T12" fmla="*/ 2147483646 w 16384"/>
            <a:gd name="T13" fmla="*/ 2147483646 h 16384"/>
            <a:gd name="T14" fmla="*/ 0 w 16384"/>
            <a:gd name="T15" fmla="*/ 2147483646 h 16384"/>
            <a:gd name="T16" fmla="*/ 0 60000 65536"/>
            <a:gd name="T17" fmla="*/ 0 60000 65536"/>
            <a:gd name="T18" fmla="*/ 0 60000 65536"/>
            <a:gd name="T19" fmla="*/ 0 60000 65536"/>
            <a:gd name="T20" fmla="*/ 0 60000 65536"/>
            <a:gd name="T21" fmla="*/ 0 60000 65536"/>
            <a:gd name="T22" fmla="*/ 0 60000 65536"/>
            <a:gd name="T23" fmla="*/ 0 60000 65536"/>
            <a:gd name="T24" fmla="*/ 0 w 16384"/>
            <a:gd name="T25" fmla="*/ 0 h 16384"/>
            <a:gd name="T26" fmla="*/ 16384 w 16384"/>
            <a:gd name="T27" fmla="*/ 16384 h 16384"/>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16384" h="16384">
              <a:moveTo>
                <a:pt x="0" y="3511"/>
              </a:moveTo>
              <a:lnTo>
                <a:pt x="0" y="12873"/>
              </a:lnTo>
              <a:lnTo>
                <a:pt x="10034" y="12873"/>
              </a:lnTo>
              <a:lnTo>
                <a:pt x="10034" y="16384"/>
              </a:lnTo>
              <a:lnTo>
                <a:pt x="16384" y="8192"/>
              </a:lnTo>
              <a:lnTo>
                <a:pt x="10034" y="0"/>
              </a:lnTo>
              <a:lnTo>
                <a:pt x="10034" y="3511"/>
              </a:lnTo>
              <a:lnTo>
                <a:pt x="0" y="3511"/>
              </a:lnTo>
              <a:close/>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13</xdr:row>
      <xdr:rowOff>38100</xdr:rowOff>
    </xdr:from>
    <xdr:to>
      <xdr:col>4</xdr:col>
      <xdr:colOff>129540</xdr:colOff>
      <xdr:row>13</xdr:row>
      <xdr:rowOff>160020</xdr:rowOff>
    </xdr:to>
    <xdr:sp macro="" textlink="">
      <xdr:nvSpPr>
        <xdr:cNvPr id="8" name="Rectangle 9">
          <a:extLst>
            <a:ext uri="{FF2B5EF4-FFF2-40B4-BE49-F238E27FC236}">
              <a16:creationId xmlns:a16="http://schemas.microsoft.com/office/drawing/2014/main" id="{00000000-0008-0000-0C00-000008000000}"/>
            </a:ext>
          </a:extLst>
        </xdr:cNvPr>
        <xdr:cNvSpPr>
          <a:spLocks noChangeArrowheads="1"/>
        </xdr:cNvSpPr>
      </xdr:nvSpPr>
      <xdr:spPr bwMode="auto">
        <a:xfrm>
          <a:off x="1190625" y="2581275"/>
          <a:ext cx="129540" cy="12192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152400</xdr:colOff>
      <xdr:row>13</xdr:row>
      <xdr:rowOff>38100</xdr:rowOff>
    </xdr:from>
    <xdr:to>
      <xdr:col>5</xdr:col>
      <xdr:colOff>320040</xdr:colOff>
      <xdr:row>13</xdr:row>
      <xdr:rowOff>144780</xdr:rowOff>
    </xdr:to>
    <xdr:sp macro="" textlink="">
      <xdr:nvSpPr>
        <xdr:cNvPr id="9" name="Drawing 10">
          <a:extLst>
            <a:ext uri="{FF2B5EF4-FFF2-40B4-BE49-F238E27FC236}">
              <a16:creationId xmlns:a16="http://schemas.microsoft.com/office/drawing/2014/main" id="{00000000-0008-0000-0C00-000009000000}"/>
            </a:ext>
          </a:extLst>
        </xdr:cNvPr>
        <xdr:cNvSpPr>
          <a:spLocks/>
        </xdr:cNvSpPr>
      </xdr:nvSpPr>
      <xdr:spPr bwMode="auto">
        <a:xfrm>
          <a:off x="1714500" y="2581275"/>
          <a:ext cx="167640" cy="106680"/>
        </a:xfrm>
        <a:custGeom>
          <a:avLst/>
          <a:gdLst>
            <a:gd name="T0" fmla="*/ 2147483646 w 16384"/>
            <a:gd name="T1" fmla="*/ 2147483646 h 16384"/>
            <a:gd name="T2" fmla="*/ 2147483646 w 16384"/>
            <a:gd name="T3" fmla="*/ 0 h 16384"/>
            <a:gd name="T4" fmla="*/ 0 w 16384"/>
            <a:gd name="T5" fmla="*/ 0 h 16384"/>
            <a:gd name="T6" fmla="*/ 2147483646 w 16384"/>
            <a:gd name="T7" fmla="*/ 2147483646 h 16384"/>
            <a:gd name="T8" fmla="*/ 0 60000 65536"/>
            <a:gd name="T9" fmla="*/ 0 60000 65536"/>
            <a:gd name="T10" fmla="*/ 0 60000 65536"/>
            <a:gd name="T11" fmla="*/ 0 60000 65536"/>
            <a:gd name="T12" fmla="*/ 0 w 16384"/>
            <a:gd name="T13" fmla="*/ 0 h 16384"/>
            <a:gd name="T14" fmla="*/ 16384 w 16384"/>
            <a:gd name="T15" fmla="*/ 16384 h 16384"/>
          </a:gdLst>
          <a:ahLst/>
          <a:cxnLst>
            <a:cxn ang="T8">
              <a:pos x="T0" y="T1"/>
            </a:cxn>
            <a:cxn ang="T9">
              <a:pos x="T2" y="T3"/>
            </a:cxn>
            <a:cxn ang="T10">
              <a:pos x="T4" y="T5"/>
            </a:cxn>
            <a:cxn ang="T11">
              <a:pos x="T6" y="T7"/>
            </a:cxn>
          </a:cxnLst>
          <a:rect l="T12" t="T13" r="T14" b="T15"/>
          <a:pathLst>
            <a:path w="16384" h="16384">
              <a:moveTo>
                <a:pt x="8192" y="16384"/>
              </a:moveTo>
              <a:lnTo>
                <a:pt x="16384" y="0"/>
              </a:lnTo>
              <a:lnTo>
                <a:pt x="0" y="0"/>
              </a:lnTo>
              <a:lnTo>
                <a:pt x="8192" y="16384"/>
              </a:lnTo>
              <a:close/>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617220</xdr:colOff>
      <xdr:row>9</xdr:row>
      <xdr:rowOff>22860</xdr:rowOff>
    </xdr:from>
    <xdr:to>
      <xdr:col>8</xdr:col>
      <xdr:colOff>739140</xdr:colOff>
      <xdr:row>9</xdr:row>
      <xdr:rowOff>160020</xdr:rowOff>
    </xdr:to>
    <xdr:sp macro="" textlink="">
      <xdr:nvSpPr>
        <xdr:cNvPr id="10" name="Drawing 12">
          <a:extLst>
            <a:ext uri="{FF2B5EF4-FFF2-40B4-BE49-F238E27FC236}">
              <a16:creationId xmlns:a16="http://schemas.microsoft.com/office/drawing/2014/main" id="{00000000-0008-0000-0C00-00000A000000}"/>
            </a:ext>
          </a:extLst>
        </xdr:cNvPr>
        <xdr:cNvSpPr>
          <a:spLocks/>
        </xdr:cNvSpPr>
      </xdr:nvSpPr>
      <xdr:spPr bwMode="auto">
        <a:xfrm>
          <a:off x="3998595" y="2070735"/>
          <a:ext cx="102870" cy="137160"/>
        </a:xfrm>
        <a:custGeom>
          <a:avLst/>
          <a:gdLst>
            <a:gd name="T0" fmla="*/ 0 w 16384"/>
            <a:gd name="T1" fmla="*/ 2147483646 h 16384"/>
            <a:gd name="T2" fmla="*/ 2147483646 w 16384"/>
            <a:gd name="T3" fmla="*/ 2147483646 h 16384"/>
            <a:gd name="T4" fmla="*/ 2147483646 w 16384"/>
            <a:gd name="T5" fmla="*/ 2147483646 h 16384"/>
            <a:gd name="T6" fmla="*/ 2147483646 w 16384"/>
            <a:gd name="T7" fmla="*/ 2147483646 h 16384"/>
            <a:gd name="T8" fmla="*/ 2147483646 w 16384"/>
            <a:gd name="T9" fmla="*/ 2147483646 h 16384"/>
            <a:gd name="T10" fmla="*/ 2147483646 w 16384"/>
            <a:gd name="T11" fmla="*/ 2147483646 h 16384"/>
            <a:gd name="T12" fmla="*/ 2147483646 w 16384"/>
            <a:gd name="T13" fmla="*/ 2147483646 h 16384"/>
            <a:gd name="T14" fmla="*/ 2147483646 w 16384"/>
            <a:gd name="T15" fmla="*/ 2147483646 h 16384"/>
            <a:gd name="T16" fmla="*/ 2147483646 w 16384"/>
            <a:gd name="T17" fmla="*/ 2147483646 h 16384"/>
            <a:gd name="T18" fmla="*/ 2147483646 w 16384"/>
            <a:gd name="T19" fmla="*/ 2147483646 h 16384"/>
            <a:gd name="T20" fmla="*/ 2147483646 w 16384"/>
            <a:gd name="T21" fmla="*/ 2147483646 h 16384"/>
            <a:gd name="T22" fmla="*/ 2147483646 w 16384"/>
            <a:gd name="T23" fmla="*/ 2147483646 h 16384"/>
            <a:gd name="T24" fmla="*/ 2147483646 w 16384"/>
            <a:gd name="T25" fmla="*/ 2147483646 h 16384"/>
            <a:gd name="T26" fmla="*/ 2147483646 w 16384"/>
            <a:gd name="T27" fmla="*/ 2147483646 h 16384"/>
            <a:gd name="T28" fmla="*/ 2147483646 w 16384"/>
            <a:gd name="T29" fmla="*/ 2147483646 h 16384"/>
            <a:gd name="T30" fmla="*/ 2147483646 w 16384"/>
            <a:gd name="T31" fmla="*/ 2147483646 h 16384"/>
            <a:gd name="T32" fmla="*/ 2147483646 w 16384"/>
            <a:gd name="T33" fmla="*/ 2147483646 h 16384"/>
            <a:gd name="T34" fmla="*/ 2147483646 w 16384"/>
            <a:gd name="T35" fmla="*/ 2147483646 h 16384"/>
            <a:gd name="T36" fmla="*/ 2147483646 w 16384"/>
            <a:gd name="T37" fmla="*/ 2147483646 h 16384"/>
            <a:gd name="T38" fmla="*/ 2147483646 w 16384"/>
            <a:gd name="T39" fmla="*/ 2147483646 h 16384"/>
            <a:gd name="T40" fmla="*/ 2147483646 w 16384"/>
            <a:gd name="T41" fmla="*/ 2147483646 h 16384"/>
            <a:gd name="T42" fmla="*/ 2147483646 w 16384"/>
            <a:gd name="T43" fmla="*/ 2147483646 h 16384"/>
            <a:gd name="T44" fmla="*/ 2147483646 w 16384"/>
            <a:gd name="T45" fmla="*/ 2147483646 h 16384"/>
            <a:gd name="T46" fmla="*/ 2147483646 w 16384"/>
            <a:gd name="T47" fmla="*/ 2147483646 h 16384"/>
            <a:gd name="T48" fmla="*/ 2147483646 w 16384"/>
            <a:gd name="T49" fmla="*/ 2147483646 h 16384"/>
            <a:gd name="T50" fmla="*/ 2147483646 w 16384"/>
            <a:gd name="T51" fmla="*/ 2147483646 h 16384"/>
            <a:gd name="T52" fmla="*/ 2147483646 w 16384"/>
            <a:gd name="T53" fmla="*/ 2147483646 h 16384"/>
            <a:gd name="T54" fmla="*/ 2147483646 w 16384"/>
            <a:gd name="T55" fmla="*/ 2147483646 h 16384"/>
            <a:gd name="T56" fmla="*/ 2147483646 w 16384"/>
            <a:gd name="T57" fmla="*/ 2147483646 h 16384"/>
            <a:gd name="T58" fmla="*/ 2147483646 w 16384"/>
            <a:gd name="T59" fmla="*/ 2147483646 h 16384"/>
            <a:gd name="T60" fmla="*/ 2147483646 w 16384"/>
            <a:gd name="T61" fmla="*/ 2147483646 h 16384"/>
            <a:gd name="T62" fmla="*/ 2147483646 w 16384"/>
            <a:gd name="T63" fmla="*/ 2147483646 h 16384"/>
            <a:gd name="T64" fmla="*/ 2147483646 w 16384"/>
            <a:gd name="T65" fmla="*/ 2147483646 h 16384"/>
            <a:gd name="T66" fmla="*/ 2147483646 w 16384"/>
            <a:gd name="T67" fmla="*/ 2147483646 h 16384"/>
            <a:gd name="T68" fmla="*/ 2147483646 w 16384"/>
            <a:gd name="T69" fmla="*/ 2147483646 h 16384"/>
            <a:gd name="T70" fmla="*/ 2147483646 w 16384"/>
            <a:gd name="T71" fmla="*/ 0 h 16384"/>
            <a:gd name="T72" fmla="*/ 2147483646 w 16384"/>
            <a:gd name="T73" fmla="*/ 2147483646 h 16384"/>
            <a:gd name="T74" fmla="*/ 2147483646 w 16384"/>
            <a:gd name="T75" fmla="*/ 2147483646 h 16384"/>
            <a:gd name="T76" fmla="*/ 0 w 16384"/>
            <a:gd name="T77" fmla="*/ 2147483646 h 16384"/>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w 16384"/>
            <a:gd name="T118" fmla="*/ 0 h 16384"/>
            <a:gd name="T119" fmla="*/ 16384 w 16384"/>
            <a:gd name="T120" fmla="*/ 16384 h 16384"/>
          </a:gdLst>
          <a:ahLst/>
          <a:cxnLst>
            <a:cxn ang="T78">
              <a:pos x="T0" y="T1"/>
            </a:cxn>
            <a:cxn ang="T79">
              <a:pos x="T2" y="T3"/>
            </a:cxn>
            <a:cxn ang="T80">
              <a:pos x="T4" y="T5"/>
            </a:cxn>
            <a:cxn ang="T81">
              <a:pos x="T6" y="T7"/>
            </a:cxn>
            <a:cxn ang="T82">
              <a:pos x="T8" y="T9"/>
            </a:cxn>
            <a:cxn ang="T83">
              <a:pos x="T10" y="T11"/>
            </a:cxn>
            <a:cxn ang="T84">
              <a:pos x="T12" y="T13"/>
            </a:cxn>
            <a:cxn ang="T85">
              <a:pos x="T14" y="T15"/>
            </a:cxn>
            <a:cxn ang="T86">
              <a:pos x="T16" y="T17"/>
            </a:cxn>
            <a:cxn ang="T87">
              <a:pos x="T18" y="T19"/>
            </a:cxn>
            <a:cxn ang="T88">
              <a:pos x="T20" y="T21"/>
            </a:cxn>
            <a:cxn ang="T89">
              <a:pos x="T22" y="T23"/>
            </a:cxn>
            <a:cxn ang="T90">
              <a:pos x="T24" y="T25"/>
            </a:cxn>
            <a:cxn ang="T91">
              <a:pos x="T26" y="T27"/>
            </a:cxn>
            <a:cxn ang="T92">
              <a:pos x="T28" y="T29"/>
            </a:cxn>
            <a:cxn ang="T93">
              <a:pos x="T30" y="T31"/>
            </a:cxn>
            <a:cxn ang="T94">
              <a:pos x="T32" y="T33"/>
            </a:cxn>
            <a:cxn ang="T95">
              <a:pos x="T34" y="T35"/>
            </a:cxn>
            <a:cxn ang="T96">
              <a:pos x="T36" y="T37"/>
            </a:cxn>
            <a:cxn ang="T97">
              <a:pos x="T38" y="T39"/>
            </a:cxn>
            <a:cxn ang="T98">
              <a:pos x="T40" y="T41"/>
            </a:cxn>
            <a:cxn ang="T99">
              <a:pos x="T42" y="T43"/>
            </a:cxn>
            <a:cxn ang="T100">
              <a:pos x="T44" y="T45"/>
            </a:cxn>
            <a:cxn ang="T101">
              <a:pos x="T46" y="T47"/>
            </a:cxn>
            <a:cxn ang="T102">
              <a:pos x="T48" y="T49"/>
            </a:cxn>
            <a:cxn ang="T103">
              <a:pos x="T50" y="T51"/>
            </a:cxn>
            <a:cxn ang="T104">
              <a:pos x="T52" y="T53"/>
            </a:cxn>
            <a:cxn ang="T105">
              <a:pos x="T54" y="T55"/>
            </a:cxn>
            <a:cxn ang="T106">
              <a:pos x="T56" y="T57"/>
            </a:cxn>
            <a:cxn ang="T107">
              <a:pos x="T58" y="T59"/>
            </a:cxn>
            <a:cxn ang="T108">
              <a:pos x="T60" y="T61"/>
            </a:cxn>
            <a:cxn ang="T109">
              <a:pos x="T62" y="T63"/>
            </a:cxn>
            <a:cxn ang="T110">
              <a:pos x="T64" y="T65"/>
            </a:cxn>
            <a:cxn ang="T111">
              <a:pos x="T66" y="T67"/>
            </a:cxn>
            <a:cxn ang="T112">
              <a:pos x="T68" y="T69"/>
            </a:cxn>
            <a:cxn ang="T113">
              <a:pos x="T70" y="T71"/>
            </a:cxn>
            <a:cxn ang="T114">
              <a:pos x="T72" y="T73"/>
            </a:cxn>
            <a:cxn ang="T115">
              <a:pos x="T74" y="T75"/>
            </a:cxn>
            <a:cxn ang="T116">
              <a:pos x="T76" y="T77"/>
            </a:cxn>
          </a:cxnLst>
          <a:rect l="T117" t="T118" r="T119" b="T120"/>
          <a:pathLst>
            <a:path w="16384" h="16384">
              <a:moveTo>
                <a:pt x="0" y="74"/>
              </a:moveTo>
              <a:lnTo>
                <a:pt x="0" y="16384"/>
              </a:lnTo>
              <a:lnTo>
                <a:pt x="692" y="16235"/>
              </a:lnTo>
              <a:lnTo>
                <a:pt x="1038" y="16235"/>
              </a:lnTo>
              <a:lnTo>
                <a:pt x="1500" y="16161"/>
              </a:lnTo>
              <a:lnTo>
                <a:pt x="2538" y="16161"/>
              </a:lnTo>
              <a:lnTo>
                <a:pt x="2885" y="16235"/>
              </a:lnTo>
              <a:lnTo>
                <a:pt x="3461" y="16310"/>
              </a:lnTo>
              <a:lnTo>
                <a:pt x="3808" y="16310"/>
              </a:lnTo>
              <a:lnTo>
                <a:pt x="4154" y="16384"/>
              </a:lnTo>
              <a:lnTo>
                <a:pt x="6461" y="16384"/>
              </a:lnTo>
              <a:lnTo>
                <a:pt x="6807" y="16310"/>
              </a:lnTo>
              <a:lnTo>
                <a:pt x="7384" y="16310"/>
              </a:lnTo>
              <a:lnTo>
                <a:pt x="7730" y="16235"/>
              </a:lnTo>
              <a:lnTo>
                <a:pt x="8192" y="16235"/>
              </a:lnTo>
              <a:lnTo>
                <a:pt x="8769" y="16086"/>
              </a:lnTo>
              <a:lnTo>
                <a:pt x="9115" y="15937"/>
              </a:lnTo>
              <a:lnTo>
                <a:pt x="9577" y="15863"/>
              </a:lnTo>
              <a:lnTo>
                <a:pt x="10038" y="15714"/>
              </a:lnTo>
              <a:lnTo>
                <a:pt x="10961" y="15267"/>
              </a:lnTo>
              <a:lnTo>
                <a:pt x="11423" y="15118"/>
              </a:lnTo>
              <a:lnTo>
                <a:pt x="11884" y="14820"/>
              </a:lnTo>
              <a:lnTo>
                <a:pt x="12576" y="14448"/>
              </a:lnTo>
              <a:lnTo>
                <a:pt x="12923" y="14150"/>
              </a:lnTo>
              <a:lnTo>
                <a:pt x="13499" y="13852"/>
              </a:lnTo>
              <a:lnTo>
                <a:pt x="13846" y="13703"/>
              </a:lnTo>
              <a:lnTo>
                <a:pt x="13961" y="13405"/>
              </a:lnTo>
              <a:lnTo>
                <a:pt x="14307" y="13256"/>
              </a:lnTo>
              <a:lnTo>
                <a:pt x="14653" y="12958"/>
              </a:lnTo>
              <a:lnTo>
                <a:pt x="14884" y="12735"/>
              </a:lnTo>
              <a:lnTo>
                <a:pt x="15115" y="12362"/>
              </a:lnTo>
              <a:lnTo>
                <a:pt x="15461" y="11990"/>
              </a:lnTo>
              <a:lnTo>
                <a:pt x="15692" y="11618"/>
              </a:lnTo>
              <a:lnTo>
                <a:pt x="15807" y="11171"/>
              </a:lnTo>
              <a:lnTo>
                <a:pt x="16038" y="10799"/>
              </a:lnTo>
              <a:lnTo>
                <a:pt x="16153" y="10426"/>
              </a:lnTo>
              <a:lnTo>
                <a:pt x="16153" y="10128"/>
              </a:lnTo>
              <a:lnTo>
                <a:pt x="16269" y="9756"/>
              </a:lnTo>
              <a:lnTo>
                <a:pt x="16269" y="9458"/>
              </a:lnTo>
              <a:lnTo>
                <a:pt x="16384" y="9160"/>
              </a:lnTo>
              <a:lnTo>
                <a:pt x="16384" y="7671"/>
              </a:lnTo>
              <a:lnTo>
                <a:pt x="16269" y="7447"/>
              </a:lnTo>
              <a:lnTo>
                <a:pt x="16269" y="6926"/>
              </a:lnTo>
              <a:lnTo>
                <a:pt x="16153" y="6479"/>
              </a:lnTo>
              <a:lnTo>
                <a:pt x="16038" y="6256"/>
              </a:lnTo>
              <a:lnTo>
                <a:pt x="16038" y="5958"/>
              </a:lnTo>
              <a:lnTo>
                <a:pt x="15922" y="5585"/>
              </a:lnTo>
              <a:lnTo>
                <a:pt x="15922" y="5362"/>
              </a:lnTo>
              <a:lnTo>
                <a:pt x="15807" y="4990"/>
              </a:lnTo>
              <a:lnTo>
                <a:pt x="15576" y="4692"/>
              </a:lnTo>
              <a:lnTo>
                <a:pt x="15115" y="4245"/>
              </a:lnTo>
              <a:lnTo>
                <a:pt x="14769" y="3947"/>
              </a:lnTo>
              <a:lnTo>
                <a:pt x="14307" y="3724"/>
              </a:lnTo>
              <a:lnTo>
                <a:pt x="13961" y="3426"/>
              </a:lnTo>
              <a:lnTo>
                <a:pt x="13730" y="3202"/>
              </a:lnTo>
              <a:lnTo>
                <a:pt x="13384" y="3128"/>
              </a:lnTo>
              <a:lnTo>
                <a:pt x="13269" y="2830"/>
              </a:lnTo>
              <a:lnTo>
                <a:pt x="12923" y="2607"/>
              </a:lnTo>
              <a:lnTo>
                <a:pt x="12692" y="2383"/>
              </a:lnTo>
              <a:lnTo>
                <a:pt x="12230" y="2085"/>
              </a:lnTo>
              <a:lnTo>
                <a:pt x="11884" y="1787"/>
              </a:lnTo>
              <a:lnTo>
                <a:pt x="11192" y="1341"/>
              </a:lnTo>
              <a:lnTo>
                <a:pt x="10730" y="1192"/>
              </a:lnTo>
              <a:lnTo>
                <a:pt x="10384" y="968"/>
              </a:lnTo>
              <a:lnTo>
                <a:pt x="10038" y="819"/>
              </a:lnTo>
              <a:lnTo>
                <a:pt x="9692" y="819"/>
              </a:lnTo>
              <a:lnTo>
                <a:pt x="9115" y="596"/>
              </a:lnTo>
              <a:lnTo>
                <a:pt x="8654" y="596"/>
              </a:lnTo>
              <a:lnTo>
                <a:pt x="8192" y="447"/>
              </a:lnTo>
              <a:lnTo>
                <a:pt x="6807" y="149"/>
              </a:lnTo>
              <a:lnTo>
                <a:pt x="6346" y="149"/>
              </a:lnTo>
              <a:lnTo>
                <a:pt x="5654" y="0"/>
              </a:lnTo>
              <a:lnTo>
                <a:pt x="3115" y="0"/>
              </a:lnTo>
              <a:lnTo>
                <a:pt x="2769" y="74"/>
              </a:lnTo>
              <a:lnTo>
                <a:pt x="1731" y="74"/>
              </a:lnTo>
              <a:lnTo>
                <a:pt x="1385" y="149"/>
              </a:lnTo>
              <a:lnTo>
                <a:pt x="692" y="149"/>
              </a:lnTo>
              <a:lnTo>
                <a:pt x="0" y="74"/>
              </a:lnTo>
              <a:close/>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281940</xdr:colOff>
      <xdr:row>13</xdr:row>
      <xdr:rowOff>30480</xdr:rowOff>
    </xdr:from>
    <xdr:to>
      <xdr:col>5</xdr:col>
      <xdr:colOff>38100</xdr:colOff>
      <xdr:row>13</xdr:row>
      <xdr:rowOff>167640</xdr:rowOff>
    </xdr:to>
    <xdr:sp macro="" textlink="">
      <xdr:nvSpPr>
        <xdr:cNvPr id="11" name="Drawing 13">
          <a:extLst>
            <a:ext uri="{FF2B5EF4-FFF2-40B4-BE49-F238E27FC236}">
              <a16:creationId xmlns:a16="http://schemas.microsoft.com/office/drawing/2014/main" id="{00000000-0008-0000-0C00-00000B000000}"/>
            </a:ext>
          </a:extLst>
        </xdr:cNvPr>
        <xdr:cNvSpPr>
          <a:spLocks/>
        </xdr:cNvSpPr>
      </xdr:nvSpPr>
      <xdr:spPr bwMode="auto">
        <a:xfrm>
          <a:off x="1472565" y="2573655"/>
          <a:ext cx="127635" cy="137160"/>
        </a:xfrm>
        <a:custGeom>
          <a:avLst/>
          <a:gdLst>
            <a:gd name="T0" fmla="*/ 0 w 16384"/>
            <a:gd name="T1" fmla="*/ 2147483646 h 16384"/>
            <a:gd name="T2" fmla="*/ 2147483646 w 16384"/>
            <a:gd name="T3" fmla="*/ 2147483646 h 16384"/>
            <a:gd name="T4" fmla="*/ 2147483646 w 16384"/>
            <a:gd name="T5" fmla="*/ 2147483646 h 16384"/>
            <a:gd name="T6" fmla="*/ 2147483646 w 16384"/>
            <a:gd name="T7" fmla="*/ 2147483646 h 16384"/>
            <a:gd name="T8" fmla="*/ 2147483646 w 16384"/>
            <a:gd name="T9" fmla="*/ 2147483646 h 16384"/>
            <a:gd name="T10" fmla="*/ 2147483646 w 16384"/>
            <a:gd name="T11" fmla="*/ 2147483646 h 16384"/>
            <a:gd name="T12" fmla="*/ 2147483646 w 16384"/>
            <a:gd name="T13" fmla="*/ 2147483646 h 16384"/>
            <a:gd name="T14" fmla="*/ 2147483646 w 16384"/>
            <a:gd name="T15" fmla="*/ 2147483646 h 16384"/>
            <a:gd name="T16" fmla="*/ 2147483646 w 16384"/>
            <a:gd name="T17" fmla="*/ 2147483646 h 16384"/>
            <a:gd name="T18" fmla="*/ 2147483646 w 16384"/>
            <a:gd name="T19" fmla="*/ 2147483646 h 16384"/>
            <a:gd name="T20" fmla="*/ 2147483646 w 16384"/>
            <a:gd name="T21" fmla="*/ 2147483646 h 16384"/>
            <a:gd name="T22" fmla="*/ 2147483646 w 16384"/>
            <a:gd name="T23" fmla="*/ 2147483646 h 16384"/>
            <a:gd name="T24" fmla="*/ 2147483646 w 16384"/>
            <a:gd name="T25" fmla="*/ 2147483646 h 16384"/>
            <a:gd name="T26" fmla="*/ 2147483646 w 16384"/>
            <a:gd name="T27" fmla="*/ 2147483646 h 16384"/>
            <a:gd name="T28" fmla="*/ 2147483646 w 16384"/>
            <a:gd name="T29" fmla="*/ 2147483646 h 16384"/>
            <a:gd name="T30" fmla="*/ 2147483646 w 16384"/>
            <a:gd name="T31" fmla="*/ 2147483646 h 16384"/>
            <a:gd name="T32" fmla="*/ 2147483646 w 16384"/>
            <a:gd name="T33" fmla="*/ 2147483646 h 16384"/>
            <a:gd name="T34" fmla="*/ 2147483646 w 16384"/>
            <a:gd name="T35" fmla="*/ 2147483646 h 16384"/>
            <a:gd name="T36" fmla="*/ 2147483646 w 16384"/>
            <a:gd name="T37" fmla="*/ 2147483646 h 16384"/>
            <a:gd name="T38" fmla="*/ 2147483646 w 16384"/>
            <a:gd name="T39" fmla="*/ 2147483646 h 16384"/>
            <a:gd name="T40" fmla="*/ 2147483646 w 16384"/>
            <a:gd name="T41" fmla="*/ 2147483646 h 16384"/>
            <a:gd name="T42" fmla="*/ 2147483646 w 16384"/>
            <a:gd name="T43" fmla="*/ 2147483646 h 16384"/>
            <a:gd name="T44" fmla="*/ 2147483646 w 16384"/>
            <a:gd name="T45" fmla="*/ 2147483646 h 16384"/>
            <a:gd name="T46" fmla="*/ 2147483646 w 16384"/>
            <a:gd name="T47" fmla="*/ 2147483646 h 16384"/>
            <a:gd name="T48" fmla="*/ 2147483646 w 16384"/>
            <a:gd name="T49" fmla="*/ 2147483646 h 16384"/>
            <a:gd name="T50" fmla="*/ 2147483646 w 16384"/>
            <a:gd name="T51" fmla="*/ 2147483646 h 16384"/>
            <a:gd name="T52" fmla="*/ 2147483646 w 16384"/>
            <a:gd name="T53" fmla="*/ 2147483646 h 16384"/>
            <a:gd name="T54" fmla="*/ 2147483646 w 16384"/>
            <a:gd name="T55" fmla="*/ 2147483646 h 16384"/>
            <a:gd name="T56" fmla="*/ 2147483646 w 16384"/>
            <a:gd name="T57" fmla="*/ 2147483646 h 16384"/>
            <a:gd name="T58" fmla="*/ 2147483646 w 16384"/>
            <a:gd name="T59" fmla="*/ 2147483646 h 16384"/>
            <a:gd name="T60" fmla="*/ 2147483646 w 16384"/>
            <a:gd name="T61" fmla="*/ 2147483646 h 16384"/>
            <a:gd name="T62" fmla="*/ 2147483646 w 16384"/>
            <a:gd name="T63" fmla="*/ 2147483646 h 16384"/>
            <a:gd name="T64" fmla="*/ 2147483646 w 16384"/>
            <a:gd name="T65" fmla="*/ 2147483646 h 16384"/>
            <a:gd name="T66" fmla="*/ 2147483646 w 16384"/>
            <a:gd name="T67" fmla="*/ 2147483646 h 16384"/>
            <a:gd name="T68" fmla="*/ 2147483646 w 16384"/>
            <a:gd name="T69" fmla="*/ 2147483646 h 16384"/>
            <a:gd name="T70" fmla="*/ 2147483646 w 16384"/>
            <a:gd name="T71" fmla="*/ 0 h 16384"/>
            <a:gd name="T72" fmla="*/ 2147483646 w 16384"/>
            <a:gd name="T73" fmla="*/ 2147483646 h 16384"/>
            <a:gd name="T74" fmla="*/ 2147483646 w 16384"/>
            <a:gd name="T75" fmla="*/ 2147483646 h 16384"/>
            <a:gd name="T76" fmla="*/ 0 w 16384"/>
            <a:gd name="T77" fmla="*/ 2147483646 h 16384"/>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w 16384"/>
            <a:gd name="T118" fmla="*/ 0 h 16384"/>
            <a:gd name="T119" fmla="*/ 16384 w 16384"/>
            <a:gd name="T120" fmla="*/ 16384 h 16384"/>
          </a:gdLst>
          <a:ahLst/>
          <a:cxnLst>
            <a:cxn ang="T78">
              <a:pos x="T0" y="T1"/>
            </a:cxn>
            <a:cxn ang="T79">
              <a:pos x="T2" y="T3"/>
            </a:cxn>
            <a:cxn ang="T80">
              <a:pos x="T4" y="T5"/>
            </a:cxn>
            <a:cxn ang="T81">
              <a:pos x="T6" y="T7"/>
            </a:cxn>
            <a:cxn ang="T82">
              <a:pos x="T8" y="T9"/>
            </a:cxn>
            <a:cxn ang="T83">
              <a:pos x="T10" y="T11"/>
            </a:cxn>
            <a:cxn ang="T84">
              <a:pos x="T12" y="T13"/>
            </a:cxn>
            <a:cxn ang="T85">
              <a:pos x="T14" y="T15"/>
            </a:cxn>
            <a:cxn ang="T86">
              <a:pos x="T16" y="T17"/>
            </a:cxn>
            <a:cxn ang="T87">
              <a:pos x="T18" y="T19"/>
            </a:cxn>
            <a:cxn ang="T88">
              <a:pos x="T20" y="T21"/>
            </a:cxn>
            <a:cxn ang="T89">
              <a:pos x="T22" y="T23"/>
            </a:cxn>
            <a:cxn ang="T90">
              <a:pos x="T24" y="T25"/>
            </a:cxn>
            <a:cxn ang="T91">
              <a:pos x="T26" y="T27"/>
            </a:cxn>
            <a:cxn ang="T92">
              <a:pos x="T28" y="T29"/>
            </a:cxn>
            <a:cxn ang="T93">
              <a:pos x="T30" y="T31"/>
            </a:cxn>
            <a:cxn ang="T94">
              <a:pos x="T32" y="T33"/>
            </a:cxn>
            <a:cxn ang="T95">
              <a:pos x="T34" y="T35"/>
            </a:cxn>
            <a:cxn ang="T96">
              <a:pos x="T36" y="T37"/>
            </a:cxn>
            <a:cxn ang="T97">
              <a:pos x="T38" y="T39"/>
            </a:cxn>
            <a:cxn ang="T98">
              <a:pos x="T40" y="T41"/>
            </a:cxn>
            <a:cxn ang="T99">
              <a:pos x="T42" y="T43"/>
            </a:cxn>
            <a:cxn ang="T100">
              <a:pos x="T44" y="T45"/>
            </a:cxn>
            <a:cxn ang="T101">
              <a:pos x="T46" y="T47"/>
            </a:cxn>
            <a:cxn ang="T102">
              <a:pos x="T48" y="T49"/>
            </a:cxn>
            <a:cxn ang="T103">
              <a:pos x="T50" y="T51"/>
            </a:cxn>
            <a:cxn ang="T104">
              <a:pos x="T52" y="T53"/>
            </a:cxn>
            <a:cxn ang="T105">
              <a:pos x="T54" y="T55"/>
            </a:cxn>
            <a:cxn ang="T106">
              <a:pos x="T56" y="T57"/>
            </a:cxn>
            <a:cxn ang="T107">
              <a:pos x="T58" y="T59"/>
            </a:cxn>
            <a:cxn ang="T108">
              <a:pos x="T60" y="T61"/>
            </a:cxn>
            <a:cxn ang="T109">
              <a:pos x="T62" y="T63"/>
            </a:cxn>
            <a:cxn ang="T110">
              <a:pos x="T64" y="T65"/>
            </a:cxn>
            <a:cxn ang="T111">
              <a:pos x="T66" y="T67"/>
            </a:cxn>
            <a:cxn ang="T112">
              <a:pos x="T68" y="T69"/>
            </a:cxn>
            <a:cxn ang="T113">
              <a:pos x="T70" y="T71"/>
            </a:cxn>
            <a:cxn ang="T114">
              <a:pos x="T72" y="T73"/>
            </a:cxn>
            <a:cxn ang="T115">
              <a:pos x="T74" y="T75"/>
            </a:cxn>
            <a:cxn ang="T116">
              <a:pos x="T76" y="T77"/>
            </a:cxn>
          </a:cxnLst>
          <a:rect l="T117" t="T118" r="T119" b="T120"/>
          <a:pathLst>
            <a:path w="16384" h="16384">
              <a:moveTo>
                <a:pt x="0" y="74"/>
              </a:moveTo>
              <a:lnTo>
                <a:pt x="0" y="16384"/>
              </a:lnTo>
              <a:lnTo>
                <a:pt x="692" y="16235"/>
              </a:lnTo>
              <a:lnTo>
                <a:pt x="1038" y="16235"/>
              </a:lnTo>
              <a:lnTo>
                <a:pt x="1500" y="16161"/>
              </a:lnTo>
              <a:lnTo>
                <a:pt x="2538" y="16161"/>
              </a:lnTo>
              <a:lnTo>
                <a:pt x="2885" y="16235"/>
              </a:lnTo>
              <a:lnTo>
                <a:pt x="3461" y="16310"/>
              </a:lnTo>
              <a:lnTo>
                <a:pt x="3808" y="16310"/>
              </a:lnTo>
              <a:lnTo>
                <a:pt x="4154" y="16384"/>
              </a:lnTo>
              <a:lnTo>
                <a:pt x="6461" y="16384"/>
              </a:lnTo>
              <a:lnTo>
                <a:pt x="6807" y="16310"/>
              </a:lnTo>
              <a:lnTo>
                <a:pt x="7384" y="16310"/>
              </a:lnTo>
              <a:lnTo>
                <a:pt x="7730" y="16235"/>
              </a:lnTo>
              <a:lnTo>
                <a:pt x="8192" y="16235"/>
              </a:lnTo>
              <a:lnTo>
                <a:pt x="8769" y="16086"/>
              </a:lnTo>
              <a:lnTo>
                <a:pt x="9115" y="15937"/>
              </a:lnTo>
              <a:lnTo>
                <a:pt x="9577" y="15863"/>
              </a:lnTo>
              <a:lnTo>
                <a:pt x="10038" y="15714"/>
              </a:lnTo>
              <a:lnTo>
                <a:pt x="10961" y="15267"/>
              </a:lnTo>
              <a:lnTo>
                <a:pt x="11423" y="15118"/>
              </a:lnTo>
              <a:lnTo>
                <a:pt x="11884" y="14820"/>
              </a:lnTo>
              <a:lnTo>
                <a:pt x="12576" y="14448"/>
              </a:lnTo>
              <a:lnTo>
                <a:pt x="12923" y="14150"/>
              </a:lnTo>
              <a:lnTo>
                <a:pt x="13499" y="13852"/>
              </a:lnTo>
              <a:lnTo>
                <a:pt x="13846" y="13703"/>
              </a:lnTo>
              <a:lnTo>
                <a:pt x="13961" y="13405"/>
              </a:lnTo>
              <a:lnTo>
                <a:pt x="14307" y="13256"/>
              </a:lnTo>
              <a:lnTo>
                <a:pt x="14653" y="12958"/>
              </a:lnTo>
              <a:lnTo>
                <a:pt x="14884" y="12735"/>
              </a:lnTo>
              <a:lnTo>
                <a:pt x="15115" y="12362"/>
              </a:lnTo>
              <a:lnTo>
                <a:pt x="15461" y="11990"/>
              </a:lnTo>
              <a:lnTo>
                <a:pt x="15692" y="11618"/>
              </a:lnTo>
              <a:lnTo>
                <a:pt x="15807" y="11171"/>
              </a:lnTo>
              <a:lnTo>
                <a:pt x="16038" y="10799"/>
              </a:lnTo>
              <a:lnTo>
                <a:pt x="16153" y="10426"/>
              </a:lnTo>
              <a:lnTo>
                <a:pt x="16153" y="10128"/>
              </a:lnTo>
              <a:lnTo>
                <a:pt x="16269" y="9756"/>
              </a:lnTo>
              <a:lnTo>
                <a:pt x="16269" y="9458"/>
              </a:lnTo>
              <a:lnTo>
                <a:pt x="16384" y="9160"/>
              </a:lnTo>
              <a:lnTo>
                <a:pt x="16384" y="7671"/>
              </a:lnTo>
              <a:lnTo>
                <a:pt x="16269" y="7447"/>
              </a:lnTo>
              <a:lnTo>
                <a:pt x="16269" y="6926"/>
              </a:lnTo>
              <a:lnTo>
                <a:pt x="16153" y="6479"/>
              </a:lnTo>
              <a:lnTo>
                <a:pt x="16038" y="6256"/>
              </a:lnTo>
              <a:lnTo>
                <a:pt x="16038" y="5958"/>
              </a:lnTo>
              <a:lnTo>
                <a:pt x="15922" y="5585"/>
              </a:lnTo>
              <a:lnTo>
                <a:pt x="15922" y="5362"/>
              </a:lnTo>
              <a:lnTo>
                <a:pt x="15807" y="4990"/>
              </a:lnTo>
              <a:lnTo>
                <a:pt x="15576" y="4692"/>
              </a:lnTo>
              <a:lnTo>
                <a:pt x="15115" y="4245"/>
              </a:lnTo>
              <a:lnTo>
                <a:pt x="14769" y="3947"/>
              </a:lnTo>
              <a:lnTo>
                <a:pt x="14307" y="3724"/>
              </a:lnTo>
              <a:lnTo>
                <a:pt x="13961" y="3426"/>
              </a:lnTo>
              <a:lnTo>
                <a:pt x="13730" y="3202"/>
              </a:lnTo>
              <a:lnTo>
                <a:pt x="13384" y="3128"/>
              </a:lnTo>
              <a:lnTo>
                <a:pt x="13269" y="2830"/>
              </a:lnTo>
              <a:lnTo>
                <a:pt x="12923" y="2607"/>
              </a:lnTo>
              <a:lnTo>
                <a:pt x="12692" y="2383"/>
              </a:lnTo>
              <a:lnTo>
                <a:pt x="12230" y="2085"/>
              </a:lnTo>
              <a:lnTo>
                <a:pt x="11884" y="1787"/>
              </a:lnTo>
              <a:lnTo>
                <a:pt x="11192" y="1341"/>
              </a:lnTo>
              <a:lnTo>
                <a:pt x="10730" y="1192"/>
              </a:lnTo>
              <a:lnTo>
                <a:pt x="10384" y="968"/>
              </a:lnTo>
              <a:lnTo>
                <a:pt x="10038" y="819"/>
              </a:lnTo>
              <a:lnTo>
                <a:pt x="9692" y="819"/>
              </a:lnTo>
              <a:lnTo>
                <a:pt x="9115" y="596"/>
              </a:lnTo>
              <a:lnTo>
                <a:pt x="8654" y="596"/>
              </a:lnTo>
              <a:lnTo>
                <a:pt x="8192" y="447"/>
              </a:lnTo>
              <a:lnTo>
                <a:pt x="6807" y="149"/>
              </a:lnTo>
              <a:lnTo>
                <a:pt x="6346" y="149"/>
              </a:lnTo>
              <a:lnTo>
                <a:pt x="5654" y="0"/>
              </a:lnTo>
              <a:lnTo>
                <a:pt x="3115" y="0"/>
              </a:lnTo>
              <a:lnTo>
                <a:pt x="2769" y="74"/>
              </a:lnTo>
              <a:lnTo>
                <a:pt x="1731" y="74"/>
              </a:lnTo>
              <a:lnTo>
                <a:pt x="1385" y="149"/>
              </a:lnTo>
              <a:lnTo>
                <a:pt x="692" y="149"/>
              </a:lnTo>
              <a:lnTo>
                <a:pt x="0" y="74"/>
              </a:lnTo>
              <a:close/>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15</xdr:row>
      <xdr:rowOff>160019</xdr:rowOff>
    </xdr:from>
    <xdr:to>
      <xdr:col>5</xdr:col>
      <xdr:colOff>133350</xdr:colOff>
      <xdr:row>17</xdr:row>
      <xdr:rowOff>66674</xdr:rowOff>
    </xdr:to>
    <xdr:grpSp>
      <xdr:nvGrpSpPr>
        <xdr:cNvPr id="12" name="Group 39">
          <a:extLst>
            <a:ext uri="{FF2B5EF4-FFF2-40B4-BE49-F238E27FC236}">
              <a16:creationId xmlns:a16="http://schemas.microsoft.com/office/drawing/2014/main" id="{00000000-0008-0000-0C00-00000C000000}"/>
            </a:ext>
          </a:extLst>
        </xdr:cNvPr>
        <xdr:cNvGrpSpPr>
          <a:grpSpLocks/>
        </xdr:cNvGrpSpPr>
      </xdr:nvGrpSpPr>
      <xdr:grpSpPr bwMode="auto">
        <a:xfrm>
          <a:off x="495300" y="3055619"/>
          <a:ext cx="1238250" cy="272415"/>
          <a:chOff x="352425" y="2930357"/>
          <a:chExt cx="832343" cy="190500"/>
        </a:xfrm>
      </xdr:grpSpPr>
      <xdr:sp macro="" textlink="">
        <xdr:nvSpPr>
          <xdr:cNvPr id="13" name="Oval 1">
            <a:extLst>
              <a:ext uri="{FF2B5EF4-FFF2-40B4-BE49-F238E27FC236}">
                <a16:creationId xmlns:a16="http://schemas.microsoft.com/office/drawing/2014/main" id="{00000000-0008-0000-0C00-00000D000000}"/>
              </a:ext>
            </a:extLst>
          </xdr:cNvPr>
          <xdr:cNvSpPr>
            <a:spLocks noChangeArrowheads="1"/>
          </xdr:cNvSpPr>
        </xdr:nvSpPr>
        <xdr:spPr bwMode="auto">
          <a:xfrm>
            <a:off x="352425" y="2971800"/>
            <a:ext cx="1333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4" name="TextBox 13">
            <a:extLst>
              <a:ext uri="{FF2B5EF4-FFF2-40B4-BE49-F238E27FC236}">
                <a16:creationId xmlns:a16="http://schemas.microsoft.com/office/drawing/2014/main" id="{00000000-0008-0000-0C00-00000E000000}"/>
              </a:ext>
            </a:extLst>
          </xdr:cNvPr>
          <xdr:cNvSpPr txBox="1"/>
        </xdr:nvSpPr>
        <xdr:spPr>
          <a:xfrm>
            <a:off x="591894" y="2930357"/>
            <a:ext cx="592874" cy="190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sz="1100"/>
              <a:t>Operation</a:t>
            </a:r>
          </a:p>
        </xdr:txBody>
      </xdr:sp>
    </xdr:grpSp>
    <xdr:clientData/>
  </xdr:twoCellAnchor>
  <xdr:twoCellAnchor>
    <xdr:from>
      <xdr:col>2</xdr:col>
      <xdr:colOff>83820</xdr:colOff>
      <xdr:row>17</xdr:row>
      <xdr:rowOff>175268</xdr:rowOff>
    </xdr:from>
    <xdr:to>
      <xdr:col>5</xdr:col>
      <xdr:colOff>68581</xdr:colOff>
      <xdr:row>19</xdr:row>
      <xdr:rowOff>48924</xdr:rowOff>
    </xdr:to>
    <xdr:grpSp>
      <xdr:nvGrpSpPr>
        <xdr:cNvPr id="15" name="Group 46">
          <a:extLst>
            <a:ext uri="{FF2B5EF4-FFF2-40B4-BE49-F238E27FC236}">
              <a16:creationId xmlns:a16="http://schemas.microsoft.com/office/drawing/2014/main" id="{00000000-0008-0000-0C00-00000F000000}"/>
            </a:ext>
          </a:extLst>
        </xdr:cNvPr>
        <xdr:cNvGrpSpPr>
          <a:grpSpLocks/>
        </xdr:cNvGrpSpPr>
      </xdr:nvGrpSpPr>
      <xdr:grpSpPr bwMode="auto">
        <a:xfrm>
          <a:off x="541020" y="3436628"/>
          <a:ext cx="1127761" cy="239416"/>
          <a:chOff x="361950" y="3152518"/>
          <a:chExt cx="1120390" cy="189271"/>
        </a:xfrm>
      </xdr:grpSpPr>
      <xdr:sp macro="" textlink="">
        <xdr:nvSpPr>
          <xdr:cNvPr id="16" name="Drawing 4">
            <a:extLst>
              <a:ext uri="{FF2B5EF4-FFF2-40B4-BE49-F238E27FC236}">
                <a16:creationId xmlns:a16="http://schemas.microsoft.com/office/drawing/2014/main" id="{00000000-0008-0000-0C00-000010000000}"/>
              </a:ext>
            </a:extLst>
          </xdr:cNvPr>
          <xdr:cNvSpPr>
            <a:spLocks/>
          </xdr:cNvSpPr>
        </xdr:nvSpPr>
        <xdr:spPr bwMode="auto">
          <a:xfrm>
            <a:off x="361950" y="3162300"/>
            <a:ext cx="133350" cy="171450"/>
          </a:xfrm>
          <a:custGeom>
            <a:avLst/>
            <a:gdLst>
              <a:gd name="T0" fmla="*/ 0 w 16384"/>
              <a:gd name="T1" fmla="*/ 2147483646 h 16384"/>
              <a:gd name="T2" fmla="*/ 0 w 16384"/>
              <a:gd name="T3" fmla="*/ 2147483646 h 16384"/>
              <a:gd name="T4" fmla="*/ 2147483646 w 16384"/>
              <a:gd name="T5" fmla="*/ 2147483646 h 16384"/>
              <a:gd name="T6" fmla="*/ 2147483646 w 16384"/>
              <a:gd name="T7" fmla="*/ 2147483646 h 16384"/>
              <a:gd name="T8" fmla="*/ 2147483646 w 16384"/>
              <a:gd name="T9" fmla="*/ 2147483646 h 16384"/>
              <a:gd name="T10" fmla="*/ 2147483646 w 16384"/>
              <a:gd name="T11" fmla="*/ 0 h 16384"/>
              <a:gd name="T12" fmla="*/ 2147483646 w 16384"/>
              <a:gd name="T13" fmla="*/ 2147483646 h 16384"/>
              <a:gd name="T14" fmla="*/ 0 w 16384"/>
              <a:gd name="T15" fmla="*/ 2147483646 h 16384"/>
              <a:gd name="T16" fmla="*/ 0 60000 65536"/>
              <a:gd name="T17" fmla="*/ 0 60000 65536"/>
              <a:gd name="T18" fmla="*/ 0 60000 65536"/>
              <a:gd name="T19" fmla="*/ 0 60000 65536"/>
              <a:gd name="T20" fmla="*/ 0 60000 65536"/>
              <a:gd name="T21" fmla="*/ 0 60000 65536"/>
              <a:gd name="T22" fmla="*/ 0 60000 65536"/>
              <a:gd name="T23" fmla="*/ 0 60000 65536"/>
              <a:gd name="T24" fmla="*/ 0 w 16384"/>
              <a:gd name="T25" fmla="*/ 0 h 16384"/>
              <a:gd name="T26" fmla="*/ 16384 w 16384"/>
              <a:gd name="T27" fmla="*/ 16384 h 16384"/>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16384" h="16384">
                <a:moveTo>
                  <a:pt x="0" y="3511"/>
                </a:moveTo>
                <a:lnTo>
                  <a:pt x="0" y="12873"/>
                </a:lnTo>
                <a:lnTo>
                  <a:pt x="10034" y="12873"/>
                </a:lnTo>
                <a:lnTo>
                  <a:pt x="10034" y="16384"/>
                </a:lnTo>
                <a:lnTo>
                  <a:pt x="16384" y="8192"/>
                </a:lnTo>
                <a:lnTo>
                  <a:pt x="10034" y="0"/>
                </a:lnTo>
                <a:lnTo>
                  <a:pt x="10034" y="3511"/>
                </a:lnTo>
                <a:lnTo>
                  <a:pt x="0" y="3511"/>
                </a:lnTo>
                <a:close/>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7" name="TextBox 16">
            <a:extLst>
              <a:ext uri="{FF2B5EF4-FFF2-40B4-BE49-F238E27FC236}">
                <a16:creationId xmlns:a16="http://schemas.microsoft.com/office/drawing/2014/main" id="{00000000-0008-0000-0C00-000011000000}"/>
              </a:ext>
            </a:extLst>
          </xdr:cNvPr>
          <xdr:cNvSpPr txBox="1"/>
        </xdr:nvSpPr>
        <xdr:spPr>
          <a:xfrm>
            <a:off x="574812" y="3152518"/>
            <a:ext cx="907528" cy="1892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sz="1100"/>
              <a:t>Transportation</a:t>
            </a:r>
          </a:p>
        </xdr:txBody>
      </xdr:sp>
    </xdr:grpSp>
    <xdr:clientData/>
  </xdr:twoCellAnchor>
  <xdr:twoCellAnchor>
    <xdr:from>
      <xdr:col>2</xdr:col>
      <xdr:colOff>76200</xdr:colOff>
      <xdr:row>19</xdr:row>
      <xdr:rowOff>137160</xdr:rowOff>
    </xdr:from>
    <xdr:to>
      <xdr:col>4</xdr:col>
      <xdr:colOff>152400</xdr:colOff>
      <xdr:row>21</xdr:row>
      <xdr:rowOff>22860</xdr:rowOff>
    </xdr:to>
    <xdr:grpSp>
      <xdr:nvGrpSpPr>
        <xdr:cNvPr id="18" name="Group 43">
          <a:extLst>
            <a:ext uri="{FF2B5EF4-FFF2-40B4-BE49-F238E27FC236}">
              <a16:creationId xmlns:a16="http://schemas.microsoft.com/office/drawing/2014/main" id="{00000000-0008-0000-0C00-000012000000}"/>
            </a:ext>
          </a:extLst>
        </xdr:cNvPr>
        <xdr:cNvGrpSpPr>
          <a:grpSpLocks/>
        </xdr:cNvGrpSpPr>
      </xdr:nvGrpSpPr>
      <xdr:grpSpPr bwMode="auto">
        <a:xfrm>
          <a:off x="533400" y="3764280"/>
          <a:ext cx="838200" cy="251460"/>
          <a:chOff x="342900" y="3343275"/>
          <a:chExt cx="821150" cy="190500"/>
        </a:xfrm>
      </xdr:grpSpPr>
      <xdr:sp macro="" textlink="">
        <xdr:nvSpPr>
          <xdr:cNvPr id="19" name="Rectangle 2">
            <a:extLst>
              <a:ext uri="{FF2B5EF4-FFF2-40B4-BE49-F238E27FC236}">
                <a16:creationId xmlns:a16="http://schemas.microsoft.com/office/drawing/2014/main" id="{00000000-0008-0000-0C00-000013000000}"/>
              </a:ext>
            </a:extLst>
          </xdr:cNvPr>
          <xdr:cNvSpPr>
            <a:spLocks noChangeArrowheads="1"/>
          </xdr:cNvSpPr>
        </xdr:nvSpPr>
        <xdr:spPr bwMode="auto">
          <a:xfrm>
            <a:off x="342900" y="3409950"/>
            <a:ext cx="123825" cy="1238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0" name="TextBox 19">
            <a:extLst>
              <a:ext uri="{FF2B5EF4-FFF2-40B4-BE49-F238E27FC236}">
                <a16:creationId xmlns:a16="http://schemas.microsoft.com/office/drawing/2014/main" id="{00000000-0008-0000-0C00-000014000000}"/>
              </a:ext>
            </a:extLst>
          </xdr:cNvPr>
          <xdr:cNvSpPr txBox="1"/>
        </xdr:nvSpPr>
        <xdr:spPr>
          <a:xfrm>
            <a:off x="522060" y="3343275"/>
            <a:ext cx="641990" cy="1839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sz="1100"/>
              <a:t>Inspection</a:t>
            </a:r>
          </a:p>
        </xdr:txBody>
      </xdr:sp>
    </xdr:grpSp>
    <xdr:clientData/>
  </xdr:twoCellAnchor>
  <xdr:twoCellAnchor>
    <xdr:from>
      <xdr:col>2</xdr:col>
      <xdr:colOff>114300</xdr:colOff>
      <xdr:row>22</xdr:row>
      <xdr:rowOff>22860</xdr:rowOff>
    </xdr:from>
    <xdr:to>
      <xdr:col>3</xdr:col>
      <xdr:colOff>297180</xdr:colOff>
      <xdr:row>23</xdr:row>
      <xdr:rowOff>91440</xdr:rowOff>
    </xdr:to>
    <xdr:grpSp>
      <xdr:nvGrpSpPr>
        <xdr:cNvPr id="21" name="Group 44">
          <a:extLst>
            <a:ext uri="{FF2B5EF4-FFF2-40B4-BE49-F238E27FC236}">
              <a16:creationId xmlns:a16="http://schemas.microsoft.com/office/drawing/2014/main" id="{00000000-0008-0000-0C00-000015000000}"/>
            </a:ext>
          </a:extLst>
        </xdr:cNvPr>
        <xdr:cNvGrpSpPr>
          <a:grpSpLocks/>
        </xdr:cNvGrpSpPr>
      </xdr:nvGrpSpPr>
      <xdr:grpSpPr bwMode="auto">
        <a:xfrm>
          <a:off x="571500" y="4198620"/>
          <a:ext cx="563880" cy="251460"/>
          <a:chOff x="342900" y="3562350"/>
          <a:chExt cx="547645" cy="200025"/>
        </a:xfrm>
      </xdr:grpSpPr>
      <xdr:sp macro="" textlink="">
        <xdr:nvSpPr>
          <xdr:cNvPr id="22" name="Drawing 12">
            <a:extLst>
              <a:ext uri="{FF2B5EF4-FFF2-40B4-BE49-F238E27FC236}">
                <a16:creationId xmlns:a16="http://schemas.microsoft.com/office/drawing/2014/main" id="{00000000-0008-0000-0C00-000016000000}"/>
              </a:ext>
            </a:extLst>
          </xdr:cNvPr>
          <xdr:cNvSpPr>
            <a:spLocks/>
          </xdr:cNvSpPr>
        </xdr:nvSpPr>
        <xdr:spPr bwMode="auto">
          <a:xfrm>
            <a:off x="342900" y="3629025"/>
            <a:ext cx="133350" cy="133350"/>
          </a:xfrm>
          <a:custGeom>
            <a:avLst/>
            <a:gdLst>
              <a:gd name="T0" fmla="*/ 0 w 16384"/>
              <a:gd name="T1" fmla="*/ 2147483646 h 16384"/>
              <a:gd name="T2" fmla="*/ 2147483646 w 16384"/>
              <a:gd name="T3" fmla="*/ 2147483646 h 16384"/>
              <a:gd name="T4" fmla="*/ 2147483646 w 16384"/>
              <a:gd name="T5" fmla="*/ 2147483646 h 16384"/>
              <a:gd name="T6" fmla="*/ 2147483646 w 16384"/>
              <a:gd name="T7" fmla="*/ 2147483646 h 16384"/>
              <a:gd name="T8" fmla="*/ 2147483646 w 16384"/>
              <a:gd name="T9" fmla="*/ 2147483646 h 16384"/>
              <a:gd name="T10" fmla="*/ 2147483646 w 16384"/>
              <a:gd name="T11" fmla="*/ 2147483646 h 16384"/>
              <a:gd name="T12" fmla="*/ 2147483646 w 16384"/>
              <a:gd name="T13" fmla="*/ 2147483646 h 16384"/>
              <a:gd name="T14" fmla="*/ 2147483646 w 16384"/>
              <a:gd name="T15" fmla="*/ 2147483646 h 16384"/>
              <a:gd name="T16" fmla="*/ 2147483646 w 16384"/>
              <a:gd name="T17" fmla="*/ 2147483646 h 16384"/>
              <a:gd name="T18" fmla="*/ 2147483646 w 16384"/>
              <a:gd name="T19" fmla="*/ 2147483646 h 16384"/>
              <a:gd name="T20" fmla="*/ 2147483646 w 16384"/>
              <a:gd name="T21" fmla="*/ 2147483646 h 16384"/>
              <a:gd name="T22" fmla="*/ 2147483646 w 16384"/>
              <a:gd name="T23" fmla="*/ 2147483646 h 16384"/>
              <a:gd name="T24" fmla="*/ 2147483646 w 16384"/>
              <a:gd name="T25" fmla="*/ 2147483646 h 16384"/>
              <a:gd name="T26" fmla="*/ 2147483646 w 16384"/>
              <a:gd name="T27" fmla="*/ 2147483646 h 16384"/>
              <a:gd name="T28" fmla="*/ 2147483646 w 16384"/>
              <a:gd name="T29" fmla="*/ 2147483646 h 16384"/>
              <a:gd name="T30" fmla="*/ 2147483646 w 16384"/>
              <a:gd name="T31" fmla="*/ 2147483646 h 16384"/>
              <a:gd name="T32" fmla="*/ 2147483646 w 16384"/>
              <a:gd name="T33" fmla="*/ 2147483646 h 16384"/>
              <a:gd name="T34" fmla="*/ 2147483646 w 16384"/>
              <a:gd name="T35" fmla="*/ 2147483646 h 16384"/>
              <a:gd name="T36" fmla="*/ 2147483646 w 16384"/>
              <a:gd name="T37" fmla="*/ 2147483646 h 16384"/>
              <a:gd name="T38" fmla="*/ 2147483646 w 16384"/>
              <a:gd name="T39" fmla="*/ 2147483646 h 16384"/>
              <a:gd name="T40" fmla="*/ 2147483646 w 16384"/>
              <a:gd name="T41" fmla="*/ 2147483646 h 16384"/>
              <a:gd name="T42" fmla="*/ 2147483646 w 16384"/>
              <a:gd name="T43" fmla="*/ 2147483646 h 16384"/>
              <a:gd name="T44" fmla="*/ 2147483646 w 16384"/>
              <a:gd name="T45" fmla="*/ 2147483646 h 16384"/>
              <a:gd name="T46" fmla="*/ 2147483646 w 16384"/>
              <a:gd name="T47" fmla="*/ 2147483646 h 16384"/>
              <a:gd name="T48" fmla="*/ 2147483646 w 16384"/>
              <a:gd name="T49" fmla="*/ 2147483646 h 16384"/>
              <a:gd name="T50" fmla="*/ 2147483646 w 16384"/>
              <a:gd name="T51" fmla="*/ 2147483646 h 16384"/>
              <a:gd name="T52" fmla="*/ 2147483646 w 16384"/>
              <a:gd name="T53" fmla="*/ 2147483646 h 16384"/>
              <a:gd name="T54" fmla="*/ 2147483646 w 16384"/>
              <a:gd name="T55" fmla="*/ 2147483646 h 16384"/>
              <a:gd name="T56" fmla="*/ 2147483646 w 16384"/>
              <a:gd name="T57" fmla="*/ 2147483646 h 16384"/>
              <a:gd name="T58" fmla="*/ 2147483646 w 16384"/>
              <a:gd name="T59" fmla="*/ 2147483646 h 16384"/>
              <a:gd name="T60" fmla="*/ 2147483646 w 16384"/>
              <a:gd name="T61" fmla="*/ 2147483646 h 16384"/>
              <a:gd name="T62" fmla="*/ 2147483646 w 16384"/>
              <a:gd name="T63" fmla="*/ 2147483646 h 16384"/>
              <a:gd name="T64" fmla="*/ 2147483646 w 16384"/>
              <a:gd name="T65" fmla="*/ 2147483646 h 16384"/>
              <a:gd name="T66" fmla="*/ 2147483646 w 16384"/>
              <a:gd name="T67" fmla="*/ 2147483646 h 16384"/>
              <a:gd name="T68" fmla="*/ 2147483646 w 16384"/>
              <a:gd name="T69" fmla="*/ 2147483646 h 16384"/>
              <a:gd name="T70" fmla="*/ 2147483646 w 16384"/>
              <a:gd name="T71" fmla="*/ 0 h 16384"/>
              <a:gd name="T72" fmla="*/ 2147483646 w 16384"/>
              <a:gd name="T73" fmla="*/ 2147483646 h 16384"/>
              <a:gd name="T74" fmla="*/ 2147483646 w 16384"/>
              <a:gd name="T75" fmla="*/ 2147483646 h 16384"/>
              <a:gd name="T76" fmla="*/ 0 w 16384"/>
              <a:gd name="T77" fmla="*/ 2147483646 h 16384"/>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w 16384"/>
              <a:gd name="T118" fmla="*/ 0 h 16384"/>
              <a:gd name="T119" fmla="*/ 16384 w 16384"/>
              <a:gd name="T120" fmla="*/ 16384 h 16384"/>
            </a:gdLst>
            <a:ahLst/>
            <a:cxnLst>
              <a:cxn ang="T78">
                <a:pos x="T0" y="T1"/>
              </a:cxn>
              <a:cxn ang="T79">
                <a:pos x="T2" y="T3"/>
              </a:cxn>
              <a:cxn ang="T80">
                <a:pos x="T4" y="T5"/>
              </a:cxn>
              <a:cxn ang="T81">
                <a:pos x="T6" y="T7"/>
              </a:cxn>
              <a:cxn ang="T82">
                <a:pos x="T8" y="T9"/>
              </a:cxn>
              <a:cxn ang="T83">
                <a:pos x="T10" y="T11"/>
              </a:cxn>
              <a:cxn ang="T84">
                <a:pos x="T12" y="T13"/>
              </a:cxn>
              <a:cxn ang="T85">
                <a:pos x="T14" y="T15"/>
              </a:cxn>
              <a:cxn ang="T86">
                <a:pos x="T16" y="T17"/>
              </a:cxn>
              <a:cxn ang="T87">
                <a:pos x="T18" y="T19"/>
              </a:cxn>
              <a:cxn ang="T88">
                <a:pos x="T20" y="T21"/>
              </a:cxn>
              <a:cxn ang="T89">
                <a:pos x="T22" y="T23"/>
              </a:cxn>
              <a:cxn ang="T90">
                <a:pos x="T24" y="T25"/>
              </a:cxn>
              <a:cxn ang="T91">
                <a:pos x="T26" y="T27"/>
              </a:cxn>
              <a:cxn ang="T92">
                <a:pos x="T28" y="T29"/>
              </a:cxn>
              <a:cxn ang="T93">
                <a:pos x="T30" y="T31"/>
              </a:cxn>
              <a:cxn ang="T94">
                <a:pos x="T32" y="T33"/>
              </a:cxn>
              <a:cxn ang="T95">
                <a:pos x="T34" y="T35"/>
              </a:cxn>
              <a:cxn ang="T96">
                <a:pos x="T36" y="T37"/>
              </a:cxn>
              <a:cxn ang="T97">
                <a:pos x="T38" y="T39"/>
              </a:cxn>
              <a:cxn ang="T98">
                <a:pos x="T40" y="T41"/>
              </a:cxn>
              <a:cxn ang="T99">
                <a:pos x="T42" y="T43"/>
              </a:cxn>
              <a:cxn ang="T100">
                <a:pos x="T44" y="T45"/>
              </a:cxn>
              <a:cxn ang="T101">
                <a:pos x="T46" y="T47"/>
              </a:cxn>
              <a:cxn ang="T102">
                <a:pos x="T48" y="T49"/>
              </a:cxn>
              <a:cxn ang="T103">
                <a:pos x="T50" y="T51"/>
              </a:cxn>
              <a:cxn ang="T104">
                <a:pos x="T52" y="T53"/>
              </a:cxn>
              <a:cxn ang="T105">
                <a:pos x="T54" y="T55"/>
              </a:cxn>
              <a:cxn ang="T106">
                <a:pos x="T56" y="T57"/>
              </a:cxn>
              <a:cxn ang="T107">
                <a:pos x="T58" y="T59"/>
              </a:cxn>
              <a:cxn ang="T108">
                <a:pos x="T60" y="T61"/>
              </a:cxn>
              <a:cxn ang="T109">
                <a:pos x="T62" y="T63"/>
              </a:cxn>
              <a:cxn ang="T110">
                <a:pos x="T64" y="T65"/>
              </a:cxn>
              <a:cxn ang="T111">
                <a:pos x="T66" y="T67"/>
              </a:cxn>
              <a:cxn ang="T112">
                <a:pos x="T68" y="T69"/>
              </a:cxn>
              <a:cxn ang="T113">
                <a:pos x="T70" y="T71"/>
              </a:cxn>
              <a:cxn ang="T114">
                <a:pos x="T72" y="T73"/>
              </a:cxn>
              <a:cxn ang="T115">
                <a:pos x="T74" y="T75"/>
              </a:cxn>
              <a:cxn ang="T116">
                <a:pos x="T76" y="T77"/>
              </a:cxn>
            </a:cxnLst>
            <a:rect l="T117" t="T118" r="T119" b="T120"/>
            <a:pathLst>
              <a:path w="16384" h="16384">
                <a:moveTo>
                  <a:pt x="0" y="74"/>
                </a:moveTo>
                <a:lnTo>
                  <a:pt x="0" y="16384"/>
                </a:lnTo>
                <a:lnTo>
                  <a:pt x="692" y="16235"/>
                </a:lnTo>
                <a:lnTo>
                  <a:pt x="1038" y="16235"/>
                </a:lnTo>
                <a:lnTo>
                  <a:pt x="1500" y="16161"/>
                </a:lnTo>
                <a:lnTo>
                  <a:pt x="2538" y="16161"/>
                </a:lnTo>
                <a:lnTo>
                  <a:pt x="2885" y="16235"/>
                </a:lnTo>
                <a:lnTo>
                  <a:pt x="3461" y="16310"/>
                </a:lnTo>
                <a:lnTo>
                  <a:pt x="3808" y="16310"/>
                </a:lnTo>
                <a:lnTo>
                  <a:pt x="4154" y="16384"/>
                </a:lnTo>
                <a:lnTo>
                  <a:pt x="6461" y="16384"/>
                </a:lnTo>
                <a:lnTo>
                  <a:pt x="6807" y="16310"/>
                </a:lnTo>
                <a:lnTo>
                  <a:pt x="7384" y="16310"/>
                </a:lnTo>
                <a:lnTo>
                  <a:pt x="7730" y="16235"/>
                </a:lnTo>
                <a:lnTo>
                  <a:pt x="8192" y="16235"/>
                </a:lnTo>
                <a:lnTo>
                  <a:pt x="8769" y="16086"/>
                </a:lnTo>
                <a:lnTo>
                  <a:pt x="9115" y="15937"/>
                </a:lnTo>
                <a:lnTo>
                  <a:pt x="9577" y="15863"/>
                </a:lnTo>
                <a:lnTo>
                  <a:pt x="10038" y="15714"/>
                </a:lnTo>
                <a:lnTo>
                  <a:pt x="10961" y="15267"/>
                </a:lnTo>
                <a:lnTo>
                  <a:pt x="11423" y="15118"/>
                </a:lnTo>
                <a:lnTo>
                  <a:pt x="11884" y="14820"/>
                </a:lnTo>
                <a:lnTo>
                  <a:pt x="12576" y="14448"/>
                </a:lnTo>
                <a:lnTo>
                  <a:pt x="12923" y="14150"/>
                </a:lnTo>
                <a:lnTo>
                  <a:pt x="13499" y="13852"/>
                </a:lnTo>
                <a:lnTo>
                  <a:pt x="13846" y="13703"/>
                </a:lnTo>
                <a:lnTo>
                  <a:pt x="13961" y="13405"/>
                </a:lnTo>
                <a:lnTo>
                  <a:pt x="14307" y="13256"/>
                </a:lnTo>
                <a:lnTo>
                  <a:pt x="14653" y="12958"/>
                </a:lnTo>
                <a:lnTo>
                  <a:pt x="14884" y="12735"/>
                </a:lnTo>
                <a:lnTo>
                  <a:pt x="15115" y="12362"/>
                </a:lnTo>
                <a:lnTo>
                  <a:pt x="15461" y="11990"/>
                </a:lnTo>
                <a:lnTo>
                  <a:pt x="15692" y="11618"/>
                </a:lnTo>
                <a:lnTo>
                  <a:pt x="15807" y="11171"/>
                </a:lnTo>
                <a:lnTo>
                  <a:pt x="16038" y="10799"/>
                </a:lnTo>
                <a:lnTo>
                  <a:pt x="16153" y="10426"/>
                </a:lnTo>
                <a:lnTo>
                  <a:pt x="16153" y="10128"/>
                </a:lnTo>
                <a:lnTo>
                  <a:pt x="16269" y="9756"/>
                </a:lnTo>
                <a:lnTo>
                  <a:pt x="16269" y="9458"/>
                </a:lnTo>
                <a:lnTo>
                  <a:pt x="16384" y="9160"/>
                </a:lnTo>
                <a:lnTo>
                  <a:pt x="16384" y="7671"/>
                </a:lnTo>
                <a:lnTo>
                  <a:pt x="16269" y="7447"/>
                </a:lnTo>
                <a:lnTo>
                  <a:pt x="16269" y="6926"/>
                </a:lnTo>
                <a:lnTo>
                  <a:pt x="16153" y="6479"/>
                </a:lnTo>
                <a:lnTo>
                  <a:pt x="16038" y="6256"/>
                </a:lnTo>
                <a:lnTo>
                  <a:pt x="16038" y="5958"/>
                </a:lnTo>
                <a:lnTo>
                  <a:pt x="15922" y="5585"/>
                </a:lnTo>
                <a:lnTo>
                  <a:pt x="15922" y="5362"/>
                </a:lnTo>
                <a:lnTo>
                  <a:pt x="15807" y="4990"/>
                </a:lnTo>
                <a:lnTo>
                  <a:pt x="15576" y="4692"/>
                </a:lnTo>
                <a:lnTo>
                  <a:pt x="15115" y="4245"/>
                </a:lnTo>
                <a:lnTo>
                  <a:pt x="14769" y="3947"/>
                </a:lnTo>
                <a:lnTo>
                  <a:pt x="14307" y="3724"/>
                </a:lnTo>
                <a:lnTo>
                  <a:pt x="13961" y="3426"/>
                </a:lnTo>
                <a:lnTo>
                  <a:pt x="13730" y="3202"/>
                </a:lnTo>
                <a:lnTo>
                  <a:pt x="13384" y="3128"/>
                </a:lnTo>
                <a:lnTo>
                  <a:pt x="13269" y="2830"/>
                </a:lnTo>
                <a:lnTo>
                  <a:pt x="12923" y="2607"/>
                </a:lnTo>
                <a:lnTo>
                  <a:pt x="12692" y="2383"/>
                </a:lnTo>
                <a:lnTo>
                  <a:pt x="12230" y="2085"/>
                </a:lnTo>
                <a:lnTo>
                  <a:pt x="11884" y="1787"/>
                </a:lnTo>
                <a:lnTo>
                  <a:pt x="11192" y="1341"/>
                </a:lnTo>
                <a:lnTo>
                  <a:pt x="10730" y="1192"/>
                </a:lnTo>
                <a:lnTo>
                  <a:pt x="10384" y="968"/>
                </a:lnTo>
                <a:lnTo>
                  <a:pt x="10038" y="819"/>
                </a:lnTo>
                <a:lnTo>
                  <a:pt x="9692" y="819"/>
                </a:lnTo>
                <a:lnTo>
                  <a:pt x="9115" y="596"/>
                </a:lnTo>
                <a:lnTo>
                  <a:pt x="8654" y="596"/>
                </a:lnTo>
                <a:lnTo>
                  <a:pt x="8192" y="447"/>
                </a:lnTo>
                <a:lnTo>
                  <a:pt x="6807" y="149"/>
                </a:lnTo>
                <a:lnTo>
                  <a:pt x="6346" y="149"/>
                </a:lnTo>
                <a:lnTo>
                  <a:pt x="5654" y="0"/>
                </a:lnTo>
                <a:lnTo>
                  <a:pt x="3115" y="0"/>
                </a:lnTo>
                <a:lnTo>
                  <a:pt x="2769" y="74"/>
                </a:lnTo>
                <a:lnTo>
                  <a:pt x="1731" y="74"/>
                </a:lnTo>
                <a:lnTo>
                  <a:pt x="1385" y="149"/>
                </a:lnTo>
                <a:lnTo>
                  <a:pt x="692" y="149"/>
                </a:lnTo>
                <a:lnTo>
                  <a:pt x="0" y="74"/>
                </a:lnTo>
                <a:close/>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3" name="TextBox 22">
            <a:extLst>
              <a:ext uri="{FF2B5EF4-FFF2-40B4-BE49-F238E27FC236}">
                <a16:creationId xmlns:a16="http://schemas.microsoft.com/office/drawing/2014/main" id="{00000000-0008-0000-0C00-000017000000}"/>
              </a:ext>
            </a:extLst>
          </xdr:cNvPr>
          <xdr:cNvSpPr txBox="1"/>
        </xdr:nvSpPr>
        <xdr:spPr>
          <a:xfrm>
            <a:off x="513114" y="3562350"/>
            <a:ext cx="377431" cy="1806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sz="1100"/>
              <a:t>Delay</a:t>
            </a:r>
          </a:p>
        </xdr:txBody>
      </xdr:sp>
    </xdr:grpSp>
    <xdr:clientData/>
  </xdr:twoCellAnchor>
  <xdr:twoCellAnchor>
    <xdr:from>
      <xdr:col>2</xdr:col>
      <xdr:colOff>83820</xdr:colOff>
      <xdr:row>24</xdr:row>
      <xdr:rowOff>22860</xdr:rowOff>
    </xdr:from>
    <xdr:to>
      <xdr:col>4</xdr:col>
      <xdr:colOff>45720</xdr:colOff>
      <xdr:row>25</xdr:row>
      <xdr:rowOff>83820</xdr:rowOff>
    </xdr:to>
    <xdr:grpSp>
      <xdr:nvGrpSpPr>
        <xdr:cNvPr id="24" name="Group 45">
          <a:extLst>
            <a:ext uri="{FF2B5EF4-FFF2-40B4-BE49-F238E27FC236}">
              <a16:creationId xmlns:a16="http://schemas.microsoft.com/office/drawing/2014/main" id="{00000000-0008-0000-0C00-000018000000}"/>
            </a:ext>
          </a:extLst>
        </xdr:cNvPr>
        <xdr:cNvGrpSpPr>
          <a:grpSpLocks/>
        </xdr:cNvGrpSpPr>
      </xdr:nvGrpSpPr>
      <xdr:grpSpPr bwMode="auto">
        <a:xfrm>
          <a:off x="541020" y="4564380"/>
          <a:ext cx="723900" cy="243840"/>
          <a:chOff x="314325" y="3790950"/>
          <a:chExt cx="662999" cy="190500"/>
        </a:xfrm>
      </xdr:grpSpPr>
      <xdr:sp macro="" textlink="">
        <xdr:nvSpPr>
          <xdr:cNvPr id="25" name="Drawing 3">
            <a:extLst>
              <a:ext uri="{FF2B5EF4-FFF2-40B4-BE49-F238E27FC236}">
                <a16:creationId xmlns:a16="http://schemas.microsoft.com/office/drawing/2014/main" id="{00000000-0008-0000-0C00-000019000000}"/>
              </a:ext>
            </a:extLst>
          </xdr:cNvPr>
          <xdr:cNvSpPr>
            <a:spLocks/>
          </xdr:cNvSpPr>
        </xdr:nvSpPr>
        <xdr:spPr bwMode="auto">
          <a:xfrm>
            <a:off x="314325" y="3867150"/>
            <a:ext cx="161925" cy="114300"/>
          </a:xfrm>
          <a:custGeom>
            <a:avLst/>
            <a:gdLst>
              <a:gd name="T0" fmla="*/ 2147483646 w 16384"/>
              <a:gd name="T1" fmla="*/ 2147483646 h 16384"/>
              <a:gd name="T2" fmla="*/ 2147483646 w 16384"/>
              <a:gd name="T3" fmla="*/ 0 h 16384"/>
              <a:gd name="T4" fmla="*/ 0 w 16384"/>
              <a:gd name="T5" fmla="*/ 0 h 16384"/>
              <a:gd name="T6" fmla="*/ 2147483646 w 16384"/>
              <a:gd name="T7" fmla="*/ 2147483646 h 16384"/>
              <a:gd name="T8" fmla="*/ 0 60000 65536"/>
              <a:gd name="T9" fmla="*/ 0 60000 65536"/>
              <a:gd name="T10" fmla="*/ 0 60000 65536"/>
              <a:gd name="T11" fmla="*/ 0 60000 65536"/>
              <a:gd name="T12" fmla="*/ 0 w 16384"/>
              <a:gd name="T13" fmla="*/ 0 h 16384"/>
              <a:gd name="T14" fmla="*/ 16384 w 16384"/>
              <a:gd name="T15" fmla="*/ 16384 h 16384"/>
            </a:gdLst>
            <a:ahLst/>
            <a:cxnLst>
              <a:cxn ang="T8">
                <a:pos x="T0" y="T1"/>
              </a:cxn>
              <a:cxn ang="T9">
                <a:pos x="T2" y="T3"/>
              </a:cxn>
              <a:cxn ang="T10">
                <a:pos x="T4" y="T5"/>
              </a:cxn>
              <a:cxn ang="T11">
                <a:pos x="T6" y="T7"/>
              </a:cxn>
            </a:cxnLst>
            <a:rect l="T12" t="T13" r="T14" b="T15"/>
            <a:pathLst>
              <a:path w="16384" h="16384">
                <a:moveTo>
                  <a:pt x="8192" y="16384"/>
                </a:moveTo>
                <a:lnTo>
                  <a:pt x="16384" y="0"/>
                </a:lnTo>
                <a:lnTo>
                  <a:pt x="0" y="0"/>
                </a:lnTo>
                <a:lnTo>
                  <a:pt x="8192" y="16384"/>
                </a:lnTo>
                <a:close/>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6" name="TextBox 25">
            <a:extLst>
              <a:ext uri="{FF2B5EF4-FFF2-40B4-BE49-F238E27FC236}">
                <a16:creationId xmlns:a16="http://schemas.microsoft.com/office/drawing/2014/main" id="{00000000-0008-0000-0C00-00001A000000}"/>
              </a:ext>
            </a:extLst>
          </xdr:cNvPr>
          <xdr:cNvSpPr txBox="1"/>
        </xdr:nvSpPr>
        <xdr:spPr>
          <a:xfrm>
            <a:off x="516714" y="3790950"/>
            <a:ext cx="460610" cy="177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sz="1100"/>
              <a:t>Storage</a:t>
            </a: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398145</xdr:colOff>
      <xdr:row>0</xdr:row>
      <xdr:rowOff>100965</xdr:rowOff>
    </xdr:from>
    <xdr:to>
      <xdr:col>2</xdr:col>
      <xdr:colOff>495300</xdr:colOff>
      <xdr:row>5</xdr:row>
      <xdr:rowOff>9525</xdr:rowOff>
    </xdr:to>
    <xdr:pic>
      <xdr:nvPicPr>
        <xdr:cNvPr id="3" name="Picture 310" descr="Amerequip Corporation">
          <a:extLst>
            <a:ext uri="{FF2B5EF4-FFF2-40B4-BE49-F238E27FC236}">
              <a16:creationId xmlns:a16="http://schemas.microsoft.com/office/drawing/2014/main" id="{00000000-0008-0000-0F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145" y="100965"/>
          <a:ext cx="1506855" cy="8610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419099</xdr:colOff>
      <xdr:row>2</xdr:row>
      <xdr:rowOff>22860</xdr:rowOff>
    </xdr:to>
    <xdr:pic>
      <xdr:nvPicPr>
        <xdr:cNvPr id="2" name="Picture 1" descr="Amerequip Corporation">
          <a:extLst>
            <a:ext uri="{FF2B5EF4-FFF2-40B4-BE49-F238E27FC236}">
              <a16:creationId xmlns:a16="http://schemas.microsoft.com/office/drawing/2014/main" id="{00000000-0008-0000-1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607819" cy="533400"/>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510539</xdr:colOff>
      <xdr:row>0</xdr:row>
      <xdr:rowOff>388620</xdr:rowOff>
    </xdr:to>
    <xdr:pic>
      <xdr:nvPicPr>
        <xdr:cNvPr id="3" name="Picture 2" descr="Amerequip Corporation">
          <a:extLst>
            <a:ext uri="{FF2B5EF4-FFF2-40B4-BE49-F238E27FC236}">
              <a16:creationId xmlns:a16="http://schemas.microsoft.com/office/drawing/2014/main" id="{00000000-0008-0000-12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607819" cy="388620"/>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198120</xdr:colOff>
      <xdr:row>0</xdr:row>
      <xdr:rowOff>15240</xdr:rowOff>
    </xdr:from>
    <xdr:to>
      <xdr:col>3</xdr:col>
      <xdr:colOff>281939</xdr:colOff>
      <xdr:row>1</xdr:row>
      <xdr:rowOff>365760</xdr:rowOff>
    </xdr:to>
    <xdr:pic>
      <xdr:nvPicPr>
        <xdr:cNvPr id="3" name="Picture 2" descr="Amerequip Corporation">
          <a:extLst>
            <a:ext uri="{FF2B5EF4-FFF2-40B4-BE49-F238E27FC236}">
              <a16:creationId xmlns:a16="http://schemas.microsoft.com/office/drawing/2014/main" id="{00000000-0008-0000-13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120" y="15240"/>
          <a:ext cx="1607819" cy="533400"/>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106680</xdr:colOff>
      <xdr:row>45</xdr:row>
      <xdr:rowOff>45720</xdr:rowOff>
    </xdr:from>
    <xdr:to>
      <xdr:col>6</xdr:col>
      <xdr:colOff>137160</xdr:colOff>
      <xdr:row>60</xdr:row>
      <xdr:rowOff>7620</xdr:rowOff>
    </xdr:to>
    <xdr:graphicFrame macro="">
      <xdr:nvGraphicFramePr>
        <xdr:cNvPr id="2" name="Chart 3">
          <a:extLst>
            <a:ext uri="{FF2B5EF4-FFF2-40B4-BE49-F238E27FC236}">
              <a16:creationId xmlns:a16="http://schemas.microsoft.com/office/drawing/2014/main" id="{00000000-0008-0000-1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251460</xdr:colOff>
      <xdr:row>45</xdr:row>
      <xdr:rowOff>68580</xdr:rowOff>
    </xdr:from>
    <xdr:to>
      <xdr:col>11</xdr:col>
      <xdr:colOff>358140</xdr:colOff>
      <xdr:row>60</xdr:row>
      <xdr:rowOff>0</xdr:rowOff>
    </xdr:to>
    <xdr:graphicFrame macro="">
      <xdr:nvGraphicFramePr>
        <xdr:cNvPr id="3" name="Chart 5">
          <a:extLst>
            <a:ext uri="{FF2B5EF4-FFF2-40B4-BE49-F238E27FC236}">
              <a16:creationId xmlns:a16="http://schemas.microsoft.com/office/drawing/2014/main" id="{00000000-0008-0000-1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7620</xdr:rowOff>
    </xdr:from>
    <xdr:to>
      <xdr:col>2</xdr:col>
      <xdr:colOff>152399</xdr:colOff>
      <xdr:row>2</xdr:row>
      <xdr:rowOff>175260</xdr:rowOff>
    </xdr:to>
    <xdr:pic>
      <xdr:nvPicPr>
        <xdr:cNvPr id="3" name="Picture 2" descr="Amerequip Corporation">
          <a:extLst>
            <a:ext uri="{FF2B5EF4-FFF2-40B4-BE49-F238E27FC236}">
              <a16:creationId xmlns:a16="http://schemas.microsoft.com/office/drawing/2014/main" id="{00000000-0008-0000-15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620"/>
          <a:ext cx="1607819" cy="533400"/>
        </a:xfrm>
        <a:prstGeom prst="rect">
          <a:avLst/>
        </a:prstGeom>
        <a:noFill/>
        <a:ln>
          <a:noFill/>
        </a:ln>
      </xdr:spPr>
    </xdr:pic>
    <xdr:clientData/>
  </xdr:twoCellAnchor>
</xdr:wsDr>
</file>

<file path=xl/drawings/drawing18.xml><?xml version="1.0" encoding="utf-8"?>
<xdr:wsDr xmlns:xdr="http://schemas.openxmlformats.org/drawingml/2006/spreadsheetDrawing" xmlns:a="http://schemas.openxmlformats.org/drawingml/2006/main">
  <xdr:twoCellAnchor>
    <xdr:from>
      <xdr:col>4</xdr:col>
      <xdr:colOff>30480</xdr:colOff>
      <xdr:row>0</xdr:row>
      <xdr:rowOff>144780</xdr:rowOff>
    </xdr:from>
    <xdr:to>
      <xdr:col>20</xdr:col>
      <xdr:colOff>60960</xdr:colOff>
      <xdr:row>0</xdr:row>
      <xdr:rowOff>762000</xdr:rowOff>
    </xdr:to>
    <xdr:sp macro="" textlink="">
      <xdr:nvSpPr>
        <xdr:cNvPr id="2" name="Text 19">
          <a:extLst>
            <a:ext uri="{FF2B5EF4-FFF2-40B4-BE49-F238E27FC236}">
              <a16:creationId xmlns:a16="http://schemas.microsoft.com/office/drawing/2014/main" id="{00000000-0008-0000-1600-000002000000}"/>
            </a:ext>
          </a:extLst>
        </xdr:cNvPr>
        <xdr:cNvSpPr>
          <a:spLocks noChangeArrowheads="1"/>
        </xdr:cNvSpPr>
      </xdr:nvSpPr>
      <xdr:spPr bwMode="auto">
        <a:xfrm>
          <a:off x="1878330" y="144780"/>
          <a:ext cx="7802880" cy="61722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17145">
          <a:solidFill>
            <a:srgbClr xmlns:mc="http://schemas.openxmlformats.org/markup-compatibility/2006" xmlns:a14="http://schemas.microsoft.com/office/drawing/2010/main" val="000000" mc:Ignorable="a14" a14:legacySpreadsheetColorIndex="8"/>
          </a:solidFill>
          <a:round/>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1440" tIns="73152" rIns="91440" bIns="73152" anchor="ctr" upright="1"/>
        <a:lstStyle/>
        <a:p>
          <a:pPr algn="ctr" rtl="0">
            <a:defRPr sz="1000"/>
          </a:pPr>
          <a:r>
            <a:rPr lang="en-US" sz="3600" b="1" i="0" u="none" strike="noStrike" baseline="0">
              <a:solidFill>
                <a:srgbClr val="000000"/>
              </a:solidFill>
              <a:latin typeface="BriemScript"/>
            </a:rPr>
            <a:t>GAGE R &amp; R ANALYSIS REPORT</a:t>
          </a:r>
        </a:p>
      </xdr:txBody>
    </xdr:sp>
    <xdr:clientData/>
  </xdr:twoCellAnchor>
  <xdr:twoCellAnchor>
    <xdr:from>
      <xdr:col>0</xdr:col>
      <xdr:colOff>266700</xdr:colOff>
      <xdr:row>9</xdr:row>
      <xdr:rowOff>0</xdr:rowOff>
    </xdr:from>
    <xdr:to>
      <xdr:col>1</xdr:col>
      <xdr:colOff>403860</xdr:colOff>
      <xdr:row>10</xdr:row>
      <xdr:rowOff>0</xdr:rowOff>
    </xdr:to>
    <xdr:sp macro="" textlink="">
      <xdr:nvSpPr>
        <xdr:cNvPr id="3" name="Text 9">
          <a:extLst>
            <a:ext uri="{FF2B5EF4-FFF2-40B4-BE49-F238E27FC236}">
              <a16:creationId xmlns:a16="http://schemas.microsoft.com/office/drawing/2014/main" id="{00000000-0008-0000-1600-000003000000}"/>
            </a:ext>
          </a:extLst>
        </xdr:cNvPr>
        <xdr:cNvSpPr txBox="1">
          <a:spLocks noChangeArrowheads="1"/>
        </xdr:cNvSpPr>
      </xdr:nvSpPr>
      <xdr:spPr bwMode="auto">
        <a:xfrm>
          <a:off x="266700" y="2034540"/>
          <a:ext cx="541020" cy="1981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850" b="0" i="0" u="none" strike="noStrike" baseline="0">
              <a:solidFill>
                <a:srgbClr val="000000"/>
              </a:solidFill>
              <a:latin typeface="MS Sans Serif"/>
            </a:rPr>
            <a:t>TRIAL</a:t>
          </a:r>
        </a:p>
      </xdr:txBody>
    </xdr:sp>
    <xdr:clientData/>
  </xdr:twoCellAnchor>
  <xdr:twoCellAnchor>
    <xdr:from>
      <xdr:col>0</xdr:col>
      <xdr:colOff>281940</xdr:colOff>
      <xdr:row>17</xdr:row>
      <xdr:rowOff>152400</xdr:rowOff>
    </xdr:from>
    <xdr:to>
      <xdr:col>1</xdr:col>
      <xdr:colOff>312420</xdr:colOff>
      <xdr:row>18</xdr:row>
      <xdr:rowOff>152400</xdr:rowOff>
    </xdr:to>
    <xdr:sp macro="" textlink="">
      <xdr:nvSpPr>
        <xdr:cNvPr id="4" name="Text 18">
          <a:extLst>
            <a:ext uri="{FF2B5EF4-FFF2-40B4-BE49-F238E27FC236}">
              <a16:creationId xmlns:a16="http://schemas.microsoft.com/office/drawing/2014/main" id="{00000000-0008-0000-1600-000004000000}"/>
            </a:ext>
          </a:extLst>
        </xdr:cNvPr>
        <xdr:cNvSpPr txBox="1">
          <a:spLocks noChangeArrowheads="1"/>
        </xdr:cNvSpPr>
      </xdr:nvSpPr>
      <xdr:spPr bwMode="auto">
        <a:xfrm>
          <a:off x="281940" y="3429000"/>
          <a:ext cx="434340" cy="1981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850" b="0" i="0" u="none" strike="noStrike" baseline="0">
              <a:solidFill>
                <a:srgbClr val="000000"/>
              </a:solidFill>
              <a:latin typeface="MS Sans Serif"/>
            </a:rPr>
            <a:t>TRIAL</a:t>
          </a:r>
        </a:p>
      </xdr:txBody>
    </xdr:sp>
    <xdr:clientData/>
  </xdr:twoCellAnchor>
  <xdr:twoCellAnchor>
    <xdr:from>
      <xdr:col>0</xdr:col>
      <xdr:colOff>312420</xdr:colOff>
      <xdr:row>27</xdr:row>
      <xdr:rowOff>7620</xdr:rowOff>
    </xdr:from>
    <xdr:to>
      <xdr:col>1</xdr:col>
      <xdr:colOff>342900</xdr:colOff>
      <xdr:row>28</xdr:row>
      <xdr:rowOff>7620</xdr:rowOff>
    </xdr:to>
    <xdr:sp macro="" textlink="">
      <xdr:nvSpPr>
        <xdr:cNvPr id="5" name="Text 23">
          <a:extLst>
            <a:ext uri="{FF2B5EF4-FFF2-40B4-BE49-F238E27FC236}">
              <a16:creationId xmlns:a16="http://schemas.microsoft.com/office/drawing/2014/main" id="{00000000-0008-0000-1600-000005000000}"/>
            </a:ext>
          </a:extLst>
        </xdr:cNvPr>
        <xdr:cNvSpPr txBox="1">
          <a:spLocks noChangeArrowheads="1"/>
        </xdr:cNvSpPr>
      </xdr:nvSpPr>
      <xdr:spPr bwMode="auto">
        <a:xfrm>
          <a:off x="312420" y="4930140"/>
          <a:ext cx="434340" cy="1981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850" b="0" i="0" u="none" strike="noStrike" baseline="0">
              <a:solidFill>
                <a:srgbClr val="000000"/>
              </a:solidFill>
              <a:latin typeface="MS Sans Serif"/>
            </a:rPr>
            <a:t>TRIAL</a:t>
          </a:r>
        </a:p>
      </xdr:txBody>
    </xdr:sp>
    <xdr:clientData/>
  </xdr:twoCellAnchor>
  <xdr:twoCellAnchor>
    <xdr:from>
      <xdr:col>6</xdr:col>
      <xdr:colOff>289560</xdr:colOff>
      <xdr:row>5</xdr:row>
      <xdr:rowOff>38100</xdr:rowOff>
    </xdr:from>
    <xdr:to>
      <xdr:col>7</xdr:col>
      <xdr:colOff>213360</xdr:colOff>
      <xdr:row>7</xdr:row>
      <xdr:rowOff>7620</xdr:rowOff>
    </xdr:to>
    <xdr:sp macro="" textlink="">
      <xdr:nvSpPr>
        <xdr:cNvPr id="6" name="Text 24">
          <a:extLst>
            <a:ext uri="{FF2B5EF4-FFF2-40B4-BE49-F238E27FC236}">
              <a16:creationId xmlns:a16="http://schemas.microsoft.com/office/drawing/2014/main" id="{00000000-0008-0000-1600-000006000000}"/>
            </a:ext>
          </a:extLst>
        </xdr:cNvPr>
        <xdr:cNvSpPr txBox="1">
          <a:spLocks noChangeArrowheads="1"/>
        </xdr:cNvSpPr>
      </xdr:nvSpPr>
      <xdr:spPr bwMode="auto">
        <a:xfrm>
          <a:off x="3208020" y="1524000"/>
          <a:ext cx="426720" cy="1524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850" b="0" i="0" u="none" strike="noStrike" baseline="0">
              <a:solidFill>
                <a:srgbClr val="000000"/>
              </a:solidFill>
              <a:latin typeface="MS Sans Serif"/>
            </a:rPr>
            <a:t>PART</a:t>
          </a:r>
        </a:p>
      </xdr:txBody>
    </xdr:sp>
    <xdr:clientData/>
  </xdr:twoCellAnchor>
  <xdr:twoCellAnchor>
    <xdr:from>
      <xdr:col>6</xdr:col>
      <xdr:colOff>289560</xdr:colOff>
      <xdr:row>15</xdr:row>
      <xdr:rowOff>7620</xdr:rowOff>
    </xdr:from>
    <xdr:to>
      <xdr:col>7</xdr:col>
      <xdr:colOff>213360</xdr:colOff>
      <xdr:row>16</xdr:row>
      <xdr:rowOff>7620</xdr:rowOff>
    </xdr:to>
    <xdr:sp macro="" textlink="">
      <xdr:nvSpPr>
        <xdr:cNvPr id="7" name="Text 25">
          <a:extLst>
            <a:ext uri="{FF2B5EF4-FFF2-40B4-BE49-F238E27FC236}">
              <a16:creationId xmlns:a16="http://schemas.microsoft.com/office/drawing/2014/main" id="{00000000-0008-0000-1600-000007000000}"/>
            </a:ext>
          </a:extLst>
        </xdr:cNvPr>
        <xdr:cNvSpPr txBox="1">
          <a:spLocks noChangeArrowheads="1"/>
        </xdr:cNvSpPr>
      </xdr:nvSpPr>
      <xdr:spPr bwMode="auto">
        <a:xfrm>
          <a:off x="3208020" y="2964180"/>
          <a:ext cx="426720" cy="1600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850" b="0" i="0" u="none" strike="noStrike" baseline="0">
              <a:solidFill>
                <a:srgbClr val="000000"/>
              </a:solidFill>
              <a:latin typeface="MS Sans Serif"/>
            </a:rPr>
            <a:t>PART</a:t>
          </a:r>
        </a:p>
      </xdr:txBody>
    </xdr:sp>
    <xdr:clientData/>
  </xdr:twoCellAnchor>
  <xdr:twoCellAnchor>
    <xdr:from>
      <xdr:col>6</xdr:col>
      <xdr:colOff>289560</xdr:colOff>
      <xdr:row>24</xdr:row>
      <xdr:rowOff>0</xdr:rowOff>
    </xdr:from>
    <xdr:to>
      <xdr:col>7</xdr:col>
      <xdr:colOff>213360</xdr:colOff>
      <xdr:row>25</xdr:row>
      <xdr:rowOff>0</xdr:rowOff>
    </xdr:to>
    <xdr:sp macro="" textlink="">
      <xdr:nvSpPr>
        <xdr:cNvPr id="8" name="Text 26">
          <a:extLst>
            <a:ext uri="{FF2B5EF4-FFF2-40B4-BE49-F238E27FC236}">
              <a16:creationId xmlns:a16="http://schemas.microsoft.com/office/drawing/2014/main" id="{00000000-0008-0000-1600-000008000000}"/>
            </a:ext>
          </a:extLst>
        </xdr:cNvPr>
        <xdr:cNvSpPr txBox="1">
          <a:spLocks noChangeArrowheads="1"/>
        </xdr:cNvSpPr>
      </xdr:nvSpPr>
      <xdr:spPr bwMode="auto">
        <a:xfrm>
          <a:off x="3208020" y="4404360"/>
          <a:ext cx="426720" cy="1600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850" b="0" i="0" u="none" strike="noStrike" baseline="0">
              <a:solidFill>
                <a:srgbClr val="000000"/>
              </a:solidFill>
              <a:latin typeface="MS Sans Serif"/>
            </a:rPr>
            <a:t>PART</a:t>
          </a:r>
        </a:p>
      </xdr:txBody>
    </xdr:sp>
    <xdr:clientData/>
  </xdr:twoCellAnchor>
  <xdr:twoCellAnchor>
    <xdr:from>
      <xdr:col>0</xdr:col>
      <xdr:colOff>0</xdr:colOff>
      <xdr:row>34</xdr:row>
      <xdr:rowOff>68580</xdr:rowOff>
    </xdr:from>
    <xdr:to>
      <xdr:col>8</xdr:col>
      <xdr:colOff>480060</xdr:colOff>
      <xdr:row>45</xdr:row>
      <xdr:rowOff>45720</xdr:rowOff>
    </xdr:to>
    <xdr:graphicFrame macro="">
      <xdr:nvGraphicFramePr>
        <xdr:cNvPr id="9" name="Chart 1">
          <a:extLst>
            <a:ext uri="{FF2B5EF4-FFF2-40B4-BE49-F238E27FC236}">
              <a16:creationId xmlns:a16="http://schemas.microsoft.com/office/drawing/2014/main" id="{00000000-0008-0000-16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495300</xdr:colOff>
      <xdr:row>46</xdr:row>
      <xdr:rowOff>190500</xdr:rowOff>
    </xdr:from>
    <xdr:to>
      <xdr:col>25</xdr:col>
      <xdr:colOff>594360</xdr:colOff>
      <xdr:row>57</xdr:row>
      <xdr:rowOff>152400</xdr:rowOff>
    </xdr:to>
    <xdr:graphicFrame macro="">
      <xdr:nvGraphicFramePr>
        <xdr:cNvPr id="10" name="Chart 28">
          <a:extLst>
            <a:ext uri="{FF2B5EF4-FFF2-40B4-BE49-F238E27FC236}">
              <a16:creationId xmlns:a16="http://schemas.microsoft.com/office/drawing/2014/main" id="{00000000-0008-0000-16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0</xdr:colOff>
      <xdr:row>34</xdr:row>
      <xdr:rowOff>30480</xdr:rowOff>
    </xdr:from>
    <xdr:to>
      <xdr:col>17</xdr:col>
      <xdr:colOff>365760</xdr:colOff>
      <xdr:row>45</xdr:row>
      <xdr:rowOff>30480</xdr:rowOff>
    </xdr:to>
    <xdr:graphicFrame macro="">
      <xdr:nvGraphicFramePr>
        <xdr:cNvPr id="11" name="Chart 2">
          <a:extLst>
            <a:ext uri="{FF2B5EF4-FFF2-40B4-BE49-F238E27FC236}">
              <a16:creationId xmlns:a16="http://schemas.microsoft.com/office/drawing/2014/main" id="{00000000-0008-0000-16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381000</xdr:colOff>
      <xdr:row>34</xdr:row>
      <xdr:rowOff>30480</xdr:rowOff>
    </xdr:from>
    <xdr:to>
      <xdr:col>26</xdr:col>
      <xdr:colOff>0</xdr:colOff>
      <xdr:row>45</xdr:row>
      <xdr:rowOff>68580</xdr:rowOff>
    </xdr:to>
    <xdr:graphicFrame macro="">
      <xdr:nvGraphicFramePr>
        <xdr:cNvPr id="12" name="Chart 27">
          <a:extLst>
            <a:ext uri="{FF2B5EF4-FFF2-40B4-BE49-F238E27FC236}">
              <a16:creationId xmlns:a16="http://schemas.microsoft.com/office/drawing/2014/main" id="{00000000-0008-0000-16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373380</xdr:colOff>
      <xdr:row>47</xdr:row>
      <xdr:rowOff>30480</xdr:rowOff>
    </xdr:from>
    <xdr:to>
      <xdr:col>17</xdr:col>
      <xdr:colOff>480060</xdr:colOff>
      <xdr:row>57</xdr:row>
      <xdr:rowOff>129540</xdr:rowOff>
    </xdr:to>
    <xdr:graphicFrame macro="">
      <xdr:nvGraphicFramePr>
        <xdr:cNvPr id="13" name="Chart 31">
          <a:extLst>
            <a:ext uri="{FF2B5EF4-FFF2-40B4-BE49-F238E27FC236}">
              <a16:creationId xmlns:a16="http://schemas.microsoft.com/office/drawing/2014/main" id="{00000000-0008-0000-16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46</xdr:row>
      <xdr:rowOff>190500</xdr:rowOff>
    </xdr:from>
    <xdr:to>
      <xdr:col>8</xdr:col>
      <xdr:colOff>381000</xdr:colOff>
      <xdr:row>57</xdr:row>
      <xdr:rowOff>91440</xdr:rowOff>
    </xdr:to>
    <xdr:graphicFrame macro="">
      <xdr:nvGraphicFramePr>
        <xdr:cNvPr id="14" name="Chart 32">
          <a:extLst>
            <a:ext uri="{FF2B5EF4-FFF2-40B4-BE49-F238E27FC236}">
              <a16:creationId xmlns:a16="http://schemas.microsoft.com/office/drawing/2014/main" id="{00000000-0008-0000-16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16</xdr:col>
      <xdr:colOff>472440</xdr:colOff>
      <xdr:row>7</xdr:row>
      <xdr:rowOff>114300</xdr:rowOff>
    </xdr:from>
    <xdr:to>
      <xdr:col>24</xdr:col>
      <xdr:colOff>525780</xdr:colOff>
      <xdr:row>9</xdr:row>
      <xdr:rowOff>121920</xdr:rowOff>
    </xdr:to>
    <xdr:sp macro="" textlink="">
      <xdr:nvSpPr>
        <xdr:cNvPr id="15" name="Text 33">
          <a:extLst>
            <a:ext uri="{FF2B5EF4-FFF2-40B4-BE49-F238E27FC236}">
              <a16:creationId xmlns:a16="http://schemas.microsoft.com/office/drawing/2014/main" id="{00000000-0008-0000-1600-00000F000000}"/>
            </a:ext>
          </a:extLst>
        </xdr:cNvPr>
        <xdr:cNvSpPr>
          <a:spLocks noChangeArrowheads="1"/>
        </xdr:cNvSpPr>
      </xdr:nvSpPr>
      <xdr:spPr bwMode="auto">
        <a:xfrm>
          <a:off x="8420100" y="1783080"/>
          <a:ext cx="4191000" cy="373380"/>
        </a:xfrm>
        <a:prstGeom prst="roundRect">
          <a:avLst>
            <a:gd name="adj" fmla="val 16667"/>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round/>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54864" tIns="41148" rIns="54864" bIns="41148" anchor="ctr" upright="1"/>
        <a:lstStyle/>
        <a:p>
          <a:pPr algn="ctr" rtl="0">
            <a:defRPr sz="1000"/>
          </a:pPr>
          <a:r>
            <a:rPr lang="en-US" sz="1800" b="1" i="0" u="none" strike="noStrike" baseline="0">
              <a:solidFill>
                <a:srgbClr val="000000"/>
              </a:solidFill>
              <a:latin typeface="BriemScript"/>
            </a:rPr>
            <a:t>GAGE R &amp; R SUMMARY</a:t>
          </a:r>
        </a:p>
      </xdr:txBody>
    </xdr:sp>
    <xdr:clientData/>
  </xdr:twoCellAnchor>
  <xdr:twoCellAnchor>
    <xdr:from>
      <xdr:col>15</xdr:col>
      <xdr:colOff>426720</xdr:colOff>
      <xdr:row>11</xdr:row>
      <xdr:rowOff>38100</xdr:rowOff>
    </xdr:from>
    <xdr:to>
      <xdr:col>19</xdr:col>
      <xdr:colOff>472440</xdr:colOff>
      <xdr:row>13</xdr:row>
      <xdr:rowOff>129540</xdr:rowOff>
    </xdr:to>
    <xdr:sp macro="" textlink="">
      <xdr:nvSpPr>
        <xdr:cNvPr id="16" name="Text 34">
          <a:extLst>
            <a:ext uri="{FF2B5EF4-FFF2-40B4-BE49-F238E27FC236}">
              <a16:creationId xmlns:a16="http://schemas.microsoft.com/office/drawing/2014/main" id="{00000000-0008-0000-1600-000010000000}"/>
            </a:ext>
          </a:extLst>
        </xdr:cNvPr>
        <xdr:cNvSpPr txBox="1">
          <a:spLocks noChangeArrowheads="1"/>
        </xdr:cNvSpPr>
      </xdr:nvSpPr>
      <xdr:spPr bwMode="auto">
        <a:xfrm>
          <a:off x="7871460" y="2468880"/>
          <a:ext cx="2057400" cy="2971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0" tIns="27432" rIns="36576" bIns="27432" anchor="ctr" upright="1"/>
        <a:lstStyle/>
        <a:p>
          <a:pPr algn="r" rtl="0">
            <a:lnSpc>
              <a:spcPts val="1000"/>
            </a:lnSpc>
            <a:defRPr sz="1000"/>
          </a:pPr>
          <a:r>
            <a:rPr lang="en-US" sz="1000" b="0" i="0" u="none" strike="noStrike" baseline="0">
              <a:solidFill>
                <a:srgbClr val="000000"/>
              </a:solidFill>
              <a:latin typeface="MS Sans Serif"/>
            </a:rPr>
            <a:t>REPEATABILITY (EV) </a:t>
          </a:r>
        </a:p>
        <a:p>
          <a:pPr algn="r" rtl="0">
            <a:lnSpc>
              <a:spcPts val="800"/>
            </a:lnSpc>
            <a:defRPr sz="1000"/>
          </a:pPr>
          <a:r>
            <a:rPr lang="en-US" sz="800" b="0" i="0" u="none" strike="noStrike" baseline="0">
              <a:solidFill>
                <a:srgbClr val="000000"/>
              </a:solidFill>
              <a:latin typeface="MS Sans Serif"/>
            </a:rPr>
            <a:t>(EQUIPMENT VARIATION):</a:t>
          </a:r>
        </a:p>
      </xdr:txBody>
    </xdr:sp>
    <xdr:clientData/>
  </xdr:twoCellAnchor>
  <xdr:twoCellAnchor>
    <xdr:from>
      <xdr:col>15</xdr:col>
      <xdr:colOff>426720</xdr:colOff>
      <xdr:row>14</xdr:row>
      <xdr:rowOff>30480</xdr:rowOff>
    </xdr:from>
    <xdr:to>
      <xdr:col>20</xdr:col>
      <xdr:colOff>7620</xdr:colOff>
      <xdr:row>16</xdr:row>
      <xdr:rowOff>0</xdr:rowOff>
    </xdr:to>
    <xdr:sp macro="" textlink="">
      <xdr:nvSpPr>
        <xdr:cNvPr id="17" name="Text 35">
          <a:extLst>
            <a:ext uri="{FF2B5EF4-FFF2-40B4-BE49-F238E27FC236}">
              <a16:creationId xmlns:a16="http://schemas.microsoft.com/office/drawing/2014/main" id="{00000000-0008-0000-1600-000011000000}"/>
            </a:ext>
          </a:extLst>
        </xdr:cNvPr>
        <xdr:cNvSpPr txBox="1">
          <a:spLocks noChangeArrowheads="1"/>
        </xdr:cNvSpPr>
      </xdr:nvSpPr>
      <xdr:spPr bwMode="auto">
        <a:xfrm>
          <a:off x="7871460" y="2827020"/>
          <a:ext cx="2095500" cy="2895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0" tIns="27432" rIns="36576" bIns="27432" anchor="ctr" upright="1"/>
        <a:lstStyle/>
        <a:p>
          <a:pPr algn="r" rtl="0">
            <a:lnSpc>
              <a:spcPts val="1000"/>
            </a:lnSpc>
            <a:defRPr sz="1000"/>
          </a:pPr>
          <a:r>
            <a:rPr lang="en-US" sz="1000" b="0" i="0" u="none" strike="noStrike" baseline="0">
              <a:solidFill>
                <a:srgbClr val="000000"/>
              </a:solidFill>
              <a:latin typeface="MS Sans Serif"/>
            </a:rPr>
            <a:t>REPRODUCIBILITY (AV) </a:t>
          </a:r>
        </a:p>
        <a:p>
          <a:pPr algn="r" rtl="0">
            <a:lnSpc>
              <a:spcPts val="800"/>
            </a:lnSpc>
            <a:defRPr sz="1000"/>
          </a:pPr>
          <a:r>
            <a:rPr lang="en-US" sz="800" b="0" i="0" u="none" strike="noStrike" baseline="0">
              <a:solidFill>
                <a:srgbClr val="000000"/>
              </a:solidFill>
              <a:latin typeface="MS Sans Serif"/>
            </a:rPr>
            <a:t> (APPRAISER VARIATION):</a:t>
          </a:r>
        </a:p>
      </xdr:txBody>
    </xdr:sp>
    <xdr:clientData/>
  </xdr:twoCellAnchor>
  <xdr:twoCellAnchor>
    <xdr:from>
      <xdr:col>15</xdr:col>
      <xdr:colOff>365760</xdr:colOff>
      <xdr:row>16</xdr:row>
      <xdr:rowOff>45720</xdr:rowOff>
    </xdr:from>
    <xdr:to>
      <xdr:col>19</xdr:col>
      <xdr:colOff>480060</xdr:colOff>
      <xdr:row>17</xdr:row>
      <xdr:rowOff>190500</xdr:rowOff>
    </xdr:to>
    <xdr:sp macro="" textlink="">
      <xdr:nvSpPr>
        <xdr:cNvPr id="18" name="Text 36">
          <a:extLst>
            <a:ext uri="{FF2B5EF4-FFF2-40B4-BE49-F238E27FC236}">
              <a16:creationId xmlns:a16="http://schemas.microsoft.com/office/drawing/2014/main" id="{00000000-0008-0000-1600-000012000000}"/>
            </a:ext>
          </a:extLst>
        </xdr:cNvPr>
        <xdr:cNvSpPr txBox="1">
          <a:spLocks noChangeArrowheads="1"/>
        </xdr:cNvSpPr>
      </xdr:nvSpPr>
      <xdr:spPr bwMode="auto">
        <a:xfrm>
          <a:off x="7810500" y="3162300"/>
          <a:ext cx="2125980" cy="3048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0" tIns="27432" rIns="36576" bIns="0" anchor="t" upright="1"/>
        <a:lstStyle/>
        <a:p>
          <a:pPr algn="r" rtl="0">
            <a:defRPr sz="1000"/>
          </a:pPr>
          <a:r>
            <a:rPr lang="en-US" sz="1000" b="0" i="0" u="none" strike="noStrike" baseline="0">
              <a:solidFill>
                <a:srgbClr val="000000"/>
              </a:solidFill>
              <a:latin typeface="MS Sans Serif"/>
            </a:rPr>
            <a:t>R &amp; R                      </a:t>
          </a:r>
        </a:p>
        <a:p>
          <a:pPr algn="r" rtl="0">
            <a:defRPr sz="1000"/>
          </a:pPr>
          <a:r>
            <a:rPr lang="en-US" sz="800" b="0" i="0" u="none" strike="noStrike" baseline="0">
              <a:solidFill>
                <a:srgbClr val="000000"/>
              </a:solidFill>
              <a:latin typeface="MS Sans Serif"/>
            </a:rPr>
            <a:t>(REPEATABILITY &amp; REPRODUCIBILITY):</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567690</xdr:colOff>
      <xdr:row>0</xdr:row>
      <xdr:rowOff>38100</xdr:rowOff>
    </xdr:from>
    <xdr:to>
      <xdr:col>2</xdr:col>
      <xdr:colOff>1429096</xdr:colOff>
      <xdr:row>1</xdr:row>
      <xdr:rowOff>476250</xdr:rowOff>
    </xdr:to>
    <xdr:pic>
      <xdr:nvPicPr>
        <xdr:cNvPr id="3" name="Picture 310" descr="Amerequip Corporation">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6765" y="38100"/>
          <a:ext cx="1471006"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19</xdr:row>
          <xdr:rowOff>144780</xdr:rowOff>
        </xdr:from>
        <xdr:to>
          <xdr:col>2</xdr:col>
          <xdr:colOff>342900</xdr:colOff>
          <xdr:row>21</xdr:row>
          <xdr:rowOff>30480</xdr:rowOff>
        </xdr:to>
        <xdr:sp macro="" textlink="">
          <xdr:nvSpPr>
            <xdr:cNvPr id="57345" name="Check Box 1" hidden="1">
              <a:extLst>
                <a:ext uri="{63B3BB69-23CF-44E3-9099-C40C66FF867C}">
                  <a14:compatExt spid="_x0000_s57345"/>
                </a:ext>
                <a:ext uri="{FF2B5EF4-FFF2-40B4-BE49-F238E27FC236}">
                  <a16:creationId xmlns:a16="http://schemas.microsoft.com/office/drawing/2014/main" id="{00000000-0008-0000-0200-000001E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20</xdr:row>
          <xdr:rowOff>137160</xdr:rowOff>
        </xdr:from>
        <xdr:to>
          <xdr:col>2</xdr:col>
          <xdr:colOff>342900</xdr:colOff>
          <xdr:row>22</xdr:row>
          <xdr:rowOff>22860</xdr:rowOff>
        </xdr:to>
        <xdr:sp macro="" textlink="">
          <xdr:nvSpPr>
            <xdr:cNvPr id="57346" name="Check Box 2" hidden="1">
              <a:extLst>
                <a:ext uri="{63B3BB69-23CF-44E3-9099-C40C66FF867C}">
                  <a14:compatExt spid="_x0000_s57346"/>
                </a:ext>
                <a:ext uri="{FF2B5EF4-FFF2-40B4-BE49-F238E27FC236}">
                  <a16:creationId xmlns:a16="http://schemas.microsoft.com/office/drawing/2014/main" id="{00000000-0008-0000-0200-000002E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21</xdr:row>
          <xdr:rowOff>137160</xdr:rowOff>
        </xdr:from>
        <xdr:to>
          <xdr:col>2</xdr:col>
          <xdr:colOff>342900</xdr:colOff>
          <xdr:row>23</xdr:row>
          <xdr:rowOff>22860</xdr:rowOff>
        </xdr:to>
        <xdr:sp macro="" textlink="">
          <xdr:nvSpPr>
            <xdr:cNvPr id="57347" name="Check Box 3" hidden="1">
              <a:extLst>
                <a:ext uri="{63B3BB69-23CF-44E3-9099-C40C66FF867C}">
                  <a14:compatExt spid="_x0000_s57347"/>
                </a:ext>
                <a:ext uri="{FF2B5EF4-FFF2-40B4-BE49-F238E27FC236}">
                  <a16:creationId xmlns:a16="http://schemas.microsoft.com/office/drawing/2014/main" id="{00000000-0008-0000-0200-000003E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22</xdr:row>
          <xdr:rowOff>137160</xdr:rowOff>
        </xdr:from>
        <xdr:to>
          <xdr:col>2</xdr:col>
          <xdr:colOff>342900</xdr:colOff>
          <xdr:row>24</xdr:row>
          <xdr:rowOff>22860</xdr:rowOff>
        </xdr:to>
        <xdr:sp macro="" textlink="">
          <xdr:nvSpPr>
            <xdr:cNvPr id="57348" name="Check Box 4" hidden="1">
              <a:extLst>
                <a:ext uri="{63B3BB69-23CF-44E3-9099-C40C66FF867C}">
                  <a14:compatExt spid="_x0000_s57348"/>
                </a:ext>
                <a:ext uri="{FF2B5EF4-FFF2-40B4-BE49-F238E27FC236}">
                  <a16:creationId xmlns:a16="http://schemas.microsoft.com/office/drawing/2014/main" id="{00000000-0008-0000-0200-000004E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23</xdr:row>
          <xdr:rowOff>137160</xdr:rowOff>
        </xdr:from>
        <xdr:to>
          <xdr:col>2</xdr:col>
          <xdr:colOff>342900</xdr:colOff>
          <xdr:row>25</xdr:row>
          <xdr:rowOff>30480</xdr:rowOff>
        </xdr:to>
        <xdr:sp macro="" textlink="">
          <xdr:nvSpPr>
            <xdr:cNvPr id="57349" name="Check Box 5" hidden="1">
              <a:extLst>
                <a:ext uri="{63B3BB69-23CF-44E3-9099-C40C66FF867C}">
                  <a14:compatExt spid="_x0000_s57349"/>
                </a:ext>
                <a:ext uri="{FF2B5EF4-FFF2-40B4-BE49-F238E27FC236}">
                  <a16:creationId xmlns:a16="http://schemas.microsoft.com/office/drawing/2014/main" id="{00000000-0008-0000-0200-000005E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21</xdr:row>
          <xdr:rowOff>137160</xdr:rowOff>
        </xdr:from>
        <xdr:to>
          <xdr:col>11</xdr:col>
          <xdr:colOff>365760</xdr:colOff>
          <xdr:row>23</xdr:row>
          <xdr:rowOff>22860</xdr:rowOff>
        </xdr:to>
        <xdr:sp macro="" textlink="">
          <xdr:nvSpPr>
            <xdr:cNvPr id="57350" name="Check Box 6" hidden="1">
              <a:extLst>
                <a:ext uri="{63B3BB69-23CF-44E3-9099-C40C66FF867C}">
                  <a14:compatExt spid="_x0000_s57350"/>
                </a:ext>
                <a:ext uri="{FF2B5EF4-FFF2-40B4-BE49-F238E27FC236}">
                  <a16:creationId xmlns:a16="http://schemas.microsoft.com/office/drawing/2014/main" id="{00000000-0008-0000-0200-000006E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20</xdr:row>
          <xdr:rowOff>137160</xdr:rowOff>
        </xdr:from>
        <xdr:to>
          <xdr:col>11</xdr:col>
          <xdr:colOff>365760</xdr:colOff>
          <xdr:row>22</xdr:row>
          <xdr:rowOff>22860</xdr:rowOff>
        </xdr:to>
        <xdr:sp macro="" textlink="">
          <xdr:nvSpPr>
            <xdr:cNvPr id="57351" name="Check Box 7" hidden="1">
              <a:extLst>
                <a:ext uri="{63B3BB69-23CF-44E3-9099-C40C66FF867C}">
                  <a14:compatExt spid="_x0000_s57351"/>
                </a:ext>
                <a:ext uri="{FF2B5EF4-FFF2-40B4-BE49-F238E27FC236}">
                  <a16:creationId xmlns:a16="http://schemas.microsoft.com/office/drawing/2014/main" id="{00000000-0008-0000-0200-000007E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19</xdr:row>
          <xdr:rowOff>137160</xdr:rowOff>
        </xdr:from>
        <xdr:to>
          <xdr:col>11</xdr:col>
          <xdr:colOff>365760</xdr:colOff>
          <xdr:row>21</xdr:row>
          <xdr:rowOff>22860</xdr:rowOff>
        </xdr:to>
        <xdr:sp macro="" textlink="">
          <xdr:nvSpPr>
            <xdr:cNvPr id="57352" name="Check Box 8" hidden="1">
              <a:extLst>
                <a:ext uri="{63B3BB69-23CF-44E3-9099-C40C66FF867C}">
                  <a14:compatExt spid="_x0000_s57352"/>
                </a:ext>
                <a:ext uri="{FF2B5EF4-FFF2-40B4-BE49-F238E27FC236}">
                  <a16:creationId xmlns:a16="http://schemas.microsoft.com/office/drawing/2014/main" id="{00000000-0008-0000-0200-000008E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42</xdr:row>
          <xdr:rowOff>22860</xdr:rowOff>
        </xdr:from>
        <xdr:to>
          <xdr:col>9</xdr:col>
          <xdr:colOff>480060</xdr:colOff>
          <xdr:row>42</xdr:row>
          <xdr:rowOff>220980</xdr:rowOff>
        </xdr:to>
        <xdr:sp macro="" textlink="">
          <xdr:nvSpPr>
            <xdr:cNvPr id="57353" name="Check Box 9" hidden="1">
              <a:extLst>
                <a:ext uri="{63B3BB69-23CF-44E3-9099-C40C66FF867C}">
                  <a14:compatExt spid="_x0000_s57353"/>
                </a:ext>
                <a:ext uri="{FF2B5EF4-FFF2-40B4-BE49-F238E27FC236}">
                  <a16:creationId xmlns:a16="http://schemas.microsoft.com/office/drawing/2014/main" id="{00000000-0008-0000-0200-000009E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480060</xdr:colOff>
          <xdr:row>42</xdr:row>
          <xdr:rowOff>22860</xdr:rowOff>
        </xdr:from>
        <xdr:to>
          <xdr:col>10</xdr:col>
          <xdr:colOff>327660</xdr:colOff>
          <xdr:row>43</xdr:row>
          <xdr:rowOff>0</xdr:rowOff>
        </xdr:to>
        <xdr:sp macro="" textlink="">
          <xdr:nvSpPr>
            <xdr:cNvPr id="57354" name="Check Box 10" hidden="1">
              <a:extLst>
                <a:ext uri="{63B3BB69-23CF-44E3-9099-C40C66FF867C}">
                  <a14:compatExt spid="_x0000_s57354"/>
                </a:ext>
                <a:ext uri="{FF2B5EF4-FFF2-40B4-BE49-F238E27FC236}">
                  <a16:creationId xmlns:a16="http://schemas.microsoft.com/office/drawing/2014/main" id="{00000000-0008-0000-0200-00000AE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31</xdr:row>
          <xdr:rowOff>144780</xdr:rowOff>
        </xdr:from>
        <xdr:to>
          <xdr:col>3</xdr:col>
          <xdr:colOff>373380</xdr:colOff>
          <xdr:row>33</xdr:row>
          <xdr:rowOff>7620</xdr:rowOff>
        </xdr:to>
        <xdr:sp macro="" textlink="">
          <xdr:nvSpPr>
            <xdr:cNvPr id="57358" name="Check Box 14" hidden="1">
              <a:extLst>
                <a:ext uri="{63B3BB69-23CF-44E3-9099-C40C66FF867C}">
                  <a14:compatExt spid="_x0000_s57358"/>
                </a:ext>
                <a:ext uri="{FF2B5EF4-FFF2-40B4-BE49-F238E27FC236}">
                  <a16:creationId xmlns:a16="http://schemas.microsoft.com/office/drawing/2014/main" id="{00000000-0008-0000-0200-00000EE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22</xdr:row>
          <xdr:rowOff>137160</xdr:rowOff>
        </xdr:from>
        <xdr:to>
          <xdr:col>11</xdr:col>
          <xdr:colOff>365760</xdr:colOff>
          <xdr:row>24</xdr:row>
          <xdr:rowOff>22860</xdr:rowOff>
        </xdr:to>
        <xdr:sp macro="" textlink="">
          <xdr:nvSpPr>
            <xdr:cNvPr id="57362" name="Check Box 18" hidden="1">
              <a:extLst>
                <a:ext uri="{63B3BB69-23CF-44E3-9099-C40C66FF867C}">
                  <a14:compatExt spid="_x0000_s57362"/>
                </a:ext>
                <a:ext uri="{FF2B5EF4-FFF2-40B4-BE49-F238E27FC236}">
                  <a16:creationId xmlns:a16="http://schemas.microsoft.com/office/drawing/2014/main" id="{00000000-0008-0000-0200-000012E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17</xdr:row>
          <xdr:rowOff>99060</xdr:rowOff>
        </xdr:from>
        <xdr:to>
          <xdr:col>11</xdr:col>
          <xdr:colOff>190500</xdr:colOff>
          <xdr:row>18</xdr:row>
          <xdr:rowOff>76200</xdr:rowOff>
        </xdr:to>
        <xdr:sp macro="" textlink="">
          <xdr:nvSpPr>
            <xdr:cNvPr id="57367" name="Check Box 23" hidden="1">
              <a:extLst>
                <a:ext uri="{63B3BB69-23CF-44E3-9099-C40C66FF867C}">
                  <a14:compatExt spid="_x0000_s57367"/>
                </a:ext>
                <a:ext uri="{FF2B5EF4-FFF2-40B4-BE49-F238E27FC236}">
                  <a16:creationId xmlns:a16="http://schemas.microsoft.com/office/drawing/2014/main" id="{00000000-0008-0000-0200-000017E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17</xdr:row>
          <xdr:rowOff>99060</xdr:rowOff>
        </xdr:from>
        <xdr:to>
          <xdr:col>12</xdr:col>
          <xdr:colOff>175260</xdr:colOff>
          <xdr:row>18</xdr:row>
          <xdr:rowOff>76200</xdr:rowOff>
        </xdr:to>
        <xdr:sp macro="" textlink="">
          <xdr:nvSpPr>
            <xdr:cNvPr id="57368" name="Check Box 24" hidden="1">
              <a:extLst>
                <a:ext uri="{63B3BB69-23CF-44E3-9099-C40C66FF867C}">
                  <a14:compatExt spid="_x0000_s57368"/>
                </a:ext>
                <a:ext uri="{FF2B5EF4-FFF2-40B4-BE49-F238E27FC236}">
                  <a16:creationId xmlns:a16="http://schemas.microsoft.com/office/drawing/2014/main" id="{00000000-0008-0000-0200-000018E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23</xdr:row>
          <xdr:rowOff>137160</xdr:rowOff>
        </xdr:from>
        <xdr:to>
          <xdr:col>11</xdr:col>
          <xdr:colOff>365760</xdr:colOff>
          <xdr:row>25</xdr:row>
          <xdr:rowOff>30480</xdr:rowOff>
        </xdr:to>
        <xdr:sp macro="" textlink="">
          <xdr:nvSpPr>
            <xdr:cNvPr id="57369" name="Check Box 25" hidden="1">
              <a:extLst>
                <a:ext uri="{63B3BB69-23CF-44E3-9099-C40C66FF867C}">
                  <a14:compatExt spid="_x0000_s57369"/>
                </a:ext>
                <a:ext uri="{FF2B5EF4-FFF2-40B4-BE49-F238E27FC236}">
                  <a16:creationId xmlns:a16="http://schemas.microsoft.com/office/drawing/2014/main" id="{00000000-0008-0000-0200-000019E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63</xdr:row>
          <xdr:rowOff>83820</xdr:rowOff>
        </xdr:from>
        <xdr:to>
          <xdr:col>3</xdr:col>
          <xdr:colOff>114300</xdr:colOff>
          <xdr:row>65</xdr:row>
          <xdr:rowOff>7620</xdr:rowOff>
        </xdr:to>
        <xdr:sp macro="" textlink="">
          <xdr:nvSpPr>
            <xdr:cNvPr id="57370" name="Check Box 26" hidden="1">
              <a:extLst>
                <a:ext uri="{63B3BB69-23CF-44E3-9099-C40C66FF867C}">
                  <a14:compatExt spid="_x0000_s57370"/>
                </a:ext>
                <a:ext uri="{FF2B5EF4-FFF2-40B4-BE49-F238E27FC236}">
                  <a16:creationId xmlns:a16="http://schemas.microsoft.com/office/drawing/2014/main" id="{00000000-0008-0000-0200-00001AE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Approved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63</xdr:row>
          <xdr:rowOff>83820</xdr:rowOff>
        </xdr:from>
        <xdr:to>
          <xdr:col>5</xdr:col>
          <xdr:colOff>335280</xdr:colOff>
          <xdr:row>65</xdr:row>
          <xdr:rowOff>7620</xdr:rowOff>
        </xdr:to>
        <xdr:sp macro="" textlink="">
          <xdr:nvSpPr>
            <xdr:cNvPr id="57371" name="Check Box 27" hidden="1">
              <a:extLst>
                <a:ext uri="{63B3BB69-23CF-44E3-9099-C40C66FF867C}">
                  <a14:compatExt spid="_x0000_s57371"/>
                </a:ext>
                <a:ext uri="{FF2B5EF4-FFF2-40B4-BE49-F238E27FC236}">
                  <a16:creationId xmlns:a16="http://schemas.microsoft.com/office/drawing/2014/main" id="{00000000-0008-0000-0200-00001BE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Rejected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65</xdr:row>
          <xdr:rowOff>30480</xdr:rowOff>
        </xdr:from>
        <xdr:to>
          <xdr:col>4</xdr:col>
          <xdr:colOff>137160</xdr:colOff>
          <xdr:row>67</xdr:row>
          <xdr:rowOff>22860</xdr:rowOff>
        </xdr:to>
        <xdr:sp macro="" textlink="">
          <xdr:nvSpPr>
            <xdr:cNvPr id="57414" name="Check Box 70" hidden="1">
              <a:extLst>
                <a:ext uri="{63B3BB69-23CF-44E3-9099-C40C66FF867C}">
                  <a14:compatExt spid="_x0000_s57414"/>
                </a:ext>
                <a:ext uri="{FF2B5EF4-FFF2-40B4-BE49-F238E27FC236}">
                  <a16:creationId xmlns:a16="http://schemas.microsoft.com/office/drawing/2014/main" id="{00000000-0008-0000-0200-000046E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Conditional</a:t>
              </a:r>
            </a:p>
          </xdr:txBody>
        </xdr:sp>
        <xdr:clientData fLocksWithSheet="0"/>
      </xdr:twoCellAnchor>
    </mc:Choice>
    <mc:Fallback/>
  </mc:AlternateContent>
  <xdr:twoCellAnchor>
    <xdr:from>
      <xdr:col>1</xdr:col>
      <xdr:colOff>91440</xdr:colOff>
      <xdr:row>1</xdr:row>
      <xdr:rowOff>28575</xdr:rowOff>
    </xdr:from>
    <xdr:to>
      <xdr:col>5</xdr:col>
      <xdr:colOff>161925</xdr:colOff>
      <xdr:row>3</xdr:row>
      <xdr:rowOff>36979</xdr:rowOff>
    </xdr:to>
    <xdr:pic>
      <xdr:nvPicPr>
        <xdr:cNvPr id="40" name="Picture 310" descr="Amerequip Corporation">
          <a:extLst>
            <a:ext uri="{FF2B5EF4-FFF2-40B4-BE49-F238E27FC236}">
              <a16:creationId xmlns:a16="http://schemas.microsoft.com/office/drawing/2014/main" id="{00000000-0008-0000-0200-00002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440" y="28575"/>
          <a:ext cx="1575435" cy="6275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xdr:col>
          <xdr:colOff>99060</xdr:colOff>
          <xdr:row>39</xdr:row>
          <xdr:rowOff>175260</xdr:rowOff>
        </xdr:from>
        <xdr:to>
          <xdr:col>2</xdr:col>
          <xdr:colOff>403860</xdr:colOff>
          <xdr:row>41</xdr:row>
          <xdr:rowOff>0</xdr:rowOff>
        </xdr:to>
        <xdr:sp macro="" textlink="">
          <xdr:nvSpPr>
            <xdr:cNvPr id="57419" name="Check Box 75" hidden="1">
              <a:extLst>
                <a:ext uri="{63B3BB69-23CF-44E3-9099-C40C66FF867C}">
                  <a14:compatExt spid="_x0000_s57419"/>
                </a:ext>
                <a:ext uri="{FF2B5EF4-FFF2-40B4-BE49-F238E27FC236}">
                  <a16:creationId xmlns:a16="http://schemas.microsoft.com/office/drawing/2014/main" id="{00000000-0008-0000-0200-00004BE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37</xdr:row>
          <xdr:rowOff>175260</xdr:rowOff>
        </xdr:from>
        <xdr:to>
          <xdr:col>2</xdr:col>
          <xdr:colOff>403860</xdr:colOff>
          <xdr:row>39</xdr:row>
          <xdr:rowOff>0</xdr:rowOff>
        </xdr:to>
        <xdr:sp macro="" textlink="">
          <xdr:nvSpPr>
            <xdr:cNvPr id="57420" name="Check Box 76" hidden="1">
              <a:extLst>
                <a:ext uri="{63B3BB69-23CF-44E3-9099-C40C66FF867C}">
                  <a14:compatExt spid="_x0000_s57420"/>
                </a:ext>
                <a:ext uri="{FF2B5EF4-FFF2-40B4-BE49-F238E27FC236}">
                  <a16:creationId xmlns:a16="http://schemas.microsoft.com/office/drawing/2014/main" id="{00000000-0008-0000-0200-00004CE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44</xdr:row>
          <xdr:rowOff>83820</xdr:rowOff>
        </xdr:from>
        <xdr:to>
          <xdr:col>6</xdr:col>
          <xdr:colOff>144780</xdr:colOff>
          <xdr:row>45</xdr:row>
          <xdr:rowOff>22860</xdr:rowOff>
        </xdr:to>
        <xdr:sp macro="" textlink="">
          <xdr:nvSpPr>
            <xdr:cNvPr id="57421" name="Check Box 77" hidden="1">
              <a:extLst>
                <a:ext uri="{63B3BB69-23CF-44E3-9099-C40C66FF867C}">
                  <a14:compatExt spid="_x0000_s57421"/>
                </a:ext>
                <a:ext uri="{FF2B5EF4-FFF2-40B4-BE49-F238E27FC236}">
                  <a16:creationId xmlns:a16="http://schemas.microsoft.com/office/drawing/2014/main" id="{00000000-0008-0000-0200-00004DE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44</xdr:row>
          <xdr:rowOff>99060</xdr:rowOff>
        </xdr:from>
        <xdr:to>
          <xdr:col>7</xdr:col>
          <xdr:colOff>160020</xdr:colOff>
          <xdr:row>45</xdr:row>
          <xdr:rowOff>22860</xdr:rowOff>
        </xdr:to>
        <xdr:sp macro="" textlink="">
          <xdr:nvSpPr>
            <xdr:cNvPr id="57422" name="Check Box 78" hidden="1">
              <a:extLst>
                <a:ext uri="{63B3BB69-23CF-44E3-9099-C40C66FF867C}">
                  <a14:compatExt spid="_x0000_s57422"/>
                </a:ext>
                <a:ext uri="{FF2B5EF4-FFF2-40B4-BE49-F238E27FC236}">
                  <a16:creationId xmlns:a16="http://schemas.microsoft.com/office/drawing/2014/main" id="{00000000-0008-0000-0200-00004EE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32</xdr:row>
          <xdr:rowOff>152400</xdr:rowOff>
        </xdr:from>
        <xdr:to>
          <xdr:col>3</xdr:col>
          <xdr:colOff>350520</xdr:colOff>
          <xdr:row>34</xdr:row>
          <xdr:rowOff>7620</xdr:rowOff>
        </xdr:to>
        <xdr:sp macro="" textlink="">
          <xdr:nvSpPr>
            <xdr:cNvPr id="57424" name="Check Box 80" hidden="1">
              <a:extLst>
                <a:ext uri="{63B3BB69-23CF-44E3-9099-C40C66FF867C}">
                  <a14:compatExt spid="_x0000_s57424"/>
                </a:ext>
                <a:ext uri="{FF2B5EF4-FFF2-40B4-BE49-F238E27FC236}">
                  <a16:creationId xmlns:a16="http://schemas.microsoft.com/office/drawing/2014/main" id="{00000000-0008-0000-0200-000050E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83820</xdr:colOff>
          <xdr:row>31</xdr:row>
          <xdr:rowOff>137160</xdr:rowOff>
        </xdr:from>
        <xdr:to>
          <xdr:col>8</xdr:col>
          <xdr:colOff>342900</xdr:colOff>
          <xdr:row>33</xdr:row>
          <xdr:rowOff>22860</xdr:rowOff>
        </xdr:to>
        <xdr:sp macro="" textlink="">
          <xdr:nvSpPr>
            <xdr:cNvPr id="57430" name="Check Box 86" hidden="1">
              <a:extLst>
                <a:ext uri="{63B3BB69-23CF-44E3-9099-C40C66FF867C}">
                  <a14:compatExt spid="_x0000_s57430"/>
                </a:ext>
                <a:ext uri="{FF2B5EF4-FFF2-40B4-BE49-F238E27FC236}">
                  <a16:creationId xmlns:a16="http://schemas.microsoft.com/office/drawing/2014/main" id="{00000000-0008-0000-0200-000056E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34</xdr:row>
          <xdr:rowOff>182880</xdr:rowOff>
        </xdr:from>
        <xdr:to>
          <xdr:col>3</xdr:col>
          <xdr:colOff>365760</xdr:colOff>
          <xdr:row>35</xdr:row>
          <xdr:rowOff>182880</xdr:rowOff>
        </xdr:to>
        <xdr:sp macro="" textlink="">
          <xdr:nvSpPr>
            <xdr:cNvPr id="57439" name="Check Box 95" hidden="1">
              <a:extLst>
                <a:ext uri="{63B3BB69-23CF-44E3-9099-C40C66FF867C}">
                  <a14:compatExt spid="_x0000_s57439"/>
                </a:ext>
                <a:ext uri="{FF2B5EF4-FFF2-40B4-BE49-F238E27FC236}">
                  <a16:creationId xmlns:a16="http://schemas.microsoft.com/office/drawing/2014/main" id="{00000000-0008-0000-0200-00005FE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83820</xdr:colOff>
          <xdr:row>32</xdr:row>
          <xdr:rowOff>152400</xdr:rowOff>
        </xdr:from>
        <xdr:to>
          <xdr:col>8</xdr:col>
          <xdr:colOff>342900</xdr:colOff>
          <xdr:row>34</xdr:row>
          <xdr:rowOff>7620</xdr:rowOff>
        </xdr:to>
        <xdr:sp macro="" textlink="">
          <xdr:nvSpPr>
            <xdr:cNvPr id="57440" name="Check Box 96" hidden="1">
              <a:extLst>
                <a:ext uri="{63B3BB69-23CF-44E3-9099-C40C66FF867C}">
                  <a14:compatExt spid="_x0000_s57440"/>
                </a:ext>
                <a:ext uri="{FF2B5EF4-FFF2-40B4-BE49-F238E27FC236}">
                  <a16:creationId xmlns:a16="http://schemas.microsoft.com/office/drawing/2014/main" id="{00000000-0008-0000-0200-000060E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43</xdr:row>
          <xdr:rowOff>68580</xdr:rowOff>
        </xdr:from>
        <xdr:to>
          <xdr:col>11</xdr:col>
          <xdr:colOff>259080</xdr:colOff>
          <xdr:row>44</xdr:row>
          <xdr:rowOff>15240</xdr:rowOff>
        </xdr:to>
        <xdr:sp macro="" textlink="">
          <xdr:nvSpPr>
            <xdr:cNvPr id="57444" name="Check Box 100" hidden="1">
              <a:extLst>
                <a:ext uri="{63B3BB69-23CF-44E3-9099-C40C66FF867C}">
                  <a14:compatExt spid="_x0000_s57444"/>
                </a:ext>
                <a:ext uri="{FF2B5EF4-FFF2-40B4-BE49-F238E27FC236}">
                  <a16:creationId xmlns:a16="http://schemas.microsoft.com/office/drawing/2014/main" id="{00000000-0008-0000-0200-000064E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205740</xdr:colOff>
          <xdr:row>43</xdr:row>
          <xdr:rowOff>76200</xdr:rowOff>
        </xdr:from>
        <xdr:to>
          <xdr:col>12</xdr:col>
          <xdr:colOff>213360</xdr:colOff>
          <xdr:row>44</xdr:row>
          <xdr:rowOff>22860</xdr:rowOff>
        </xdr:to>
        <xdr:sp macro="" textlink="">
          <xdr:nvSpPr>
            <xdr:cNvPr id="57445" name="Check Box 101" hidden="1">
              <a:extLst>
                <a:ext uri="{63B3BB69-23CF-44E3-9099-C40C66FF867C}">
                  <a14:compatExt spid="_x0000_s57445"/>
                </a:ext>
                <a:ext uri="{FF2B5EF4-FFF2-40B4-BE49-F238E27FC236}">
                  <a16:creationId xmlns:a16="http://schemas.microsoft.com/office/drawing/2014/main" id="{00000000-0008-0000-0200-000065E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24</xdr:row>
          <xdr:rowOff>144780</xdr:rowOff>
        </xdr:from>
        <xdr:to>
          <xdr:col>2</xdr:col>
          <xdr:colOff>335280</xdr:colOff>
          <xdr:row>26</xdr:row>
          <xdr:rowOff>0</xdr:rowOff>
        </xdr:to>
        <xdr:sp macro="" textlink="">
          <xdr:nvSpPr>
            <xdr:cNvPr id="57452" name="Check Box 108" hidden="1">
              <a:extLst>
                <a:ext uri="{63B3BB69-23CF-44E3-9099-C40C66FF867C}">
                  <a14:compatExt spid="_x0000_s57452"/>
                </a:ext>
                <a:ext uri="{FF2B5EF4-FFF2-40B4-BE49-F238E27FC236}">
                  <a16:creationId xmlns:a16="http://schemas.microsoft.com/office/drawing/2014/main" id="{00000000-0008-0000-0200-00006CE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33</xdr:row>
          <xdr:rowOff>175260</xdr:rowOff>
        </xdr:from>
        <xdr:to>
          <xdr:col>3</xdr:col>
          <xdr:colOff>335280</xdr:colOff>
          <xdr:row>35</xdr:row>
          <xdr:rowOff>0</xdr:rowOff>
        </xdr:to>
        <xdr:sp macro="" textlink="">
          <xdr:nvSpPr>
            <xdr:cNvPr id="57455" name="Check Box 111" hidden="1">
              <a:extLst>
                <a:ext uri="{63B3BB69-23CF-44E3-9099-C40C66FF867C}">
                  <a14:compatExt spid="_x0000_s57455"/>
                </a:ext>
                <a:ext uri="{FF2B5EF4-FFF2-40B4-BE49-F238E27FC236}">
                  <a16:creationId xmlns:a16="http://schemas.microsoft.com/office/drawing/2014/main" id="{00000000-0008-0000-0200-00006FE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83820</xdr:colOff>
          <xdr:row>33</xdr:row>
          <xdr:rowOff>190500</xdr:rowOff>
        </xdr:from>
        <xdr:to>
          <xdr:col>8</xdr:col>
          <xdr:colOff>342900</xdr:colOff>
          <xdr:row>35</xdr:row>
          <xdr:rowOff>30480</xdr:rowOff>
        </xdr:to>
        <xdr:sp macro="" textlink="">
          <xdr:nvSpPr>
            <xdr:cNvPr id="57458" name="Check Box 114" hidden="1">
              <a:extLst>
                <a:ext uri="{63B3BB69-23CF-44E3-9099-C40C66FF867C}">
                  <a14:compatExt spid="_x0000_s57458"/>
                </a:ext>
                <a:ext uri="{FF2B5EF4-FFF2-40B4-BE49-F238E27FC236}">
                  <a16:creationId xmlns:a16="http://schemas.microsoft.com/office/drawing/2014/main" id="{00000000-0008-0000-0200-000072E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34</xdr:row>
          <xdr:rowOff>175260</xdr:rowOff>
        </xdr:from>
        <xdr:to>
          <xdr:col>8</xdr:col>
          <xdr:colOff>335280</xdr:colOff>
          <xdr:row>36</xdr:row>
          <xdr:rowOff>7620</xdr:rowOff>
        </xdr:to>
        <xdr:sp macro="" textlink="">
          <xdr:nvSpPr>
            <xdr:cNvPr id="57459" name="Check Box 115" hidden="1">
              <a:extLst>
                <a:ext uri="{63B3BB69-23CF-44E3-9099-C40C66FF867C}">
                  <a14:compatExt spid="_x0000_s57459"/>
                </a:ext>
                <a:ext uri="{FF2B5EF4-FFF2-40B4-BE49-F238E27FC236}">
                  <a16:creationId xmlns:a16="http://schemas.microsoft.com/office/drawing/2014/main" id="{00000000-0008-0000-0200-000073E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60960</xdr:colOff>
          <xdr:row>31</xdr:row>
          <xdr:rowOff>137160</xdr:rowOff>
        </xdr:from>
        <xdr:to>
          <xdr:col>14</xdr:col>
          <xdr:colOff>312420</xdr:colOff>
          <xdr:row>33</xdr:row>
          <xdr:rowOff>22860</xdr:rowOff>
        </xdr:to>
        <xdr:sp macro="" textlink="">
          <xdr:nvSpPr>
            <xdr:cNvPr id="57460" name="Check Box 116" hidden="1">
              <a:extLst>
                <a:ext uri="{63B3BB69-23CF-44E3-9099-C40C66FF867C}">
                  <a14:compatExt spid="_x0000_s57460"/>
                </a:ext>
                <a:ext uri="{FF2B5EF4-FFF2-40B4-BE49-F238E27FC236}">
                  <a16:creationId xmlns:a16="http://schemas.microsoft.com/office/drawing/2014/main" id="{00000000-0008-0000-0200-000074E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60960</xdr:colOff>
          <xdr:row>32</xdr:row>
          <xdr:rowOff>160020</xdr:rowOff>
        </xdr:from>
        <xdr:to>
          <xdr:col>14</xdr:col>
          <xdr:colOff>312420</xdr:colOff>
          <xdr:row>34</xdr:row>
          <xdr:rowOff>7620</xdr:rowOff>
        </xdr:to>
        <xdr:sp macro="" textlink="">
          <xdr:nvSpPr>
            <xdr:cNvPr id="57461" name="Check Box 117" hidden="1">
              <a:extLst>
                <a:ext uri="{63B3BB69-23CF-44E3-9099-C40C66FF867C}">
                  <a14:compatExt spid="_x0000_s57461"/>
                </a:ext>
                <a:ext uri="{FF2B5EF4-FFF2-40B4-BE49-F238E27FC236}">
                  <a16:creationId xmlns:a16="http://schemas.microsoft.com/office/drawing/2014/main" id="{00000000-0008-0000-0200-000075E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60960</xdr:colOff>
          <xdr:row>33</xdr:row>
          <xdr:rowOff>175260</xdr:rowOff>
        </xdr:from>
        <xdr:to>
          <xdr:col>14</xdr:col>
          <xdr:colOff>312420</xdr:colOff>
          <xdr:row>35</xdr:row>
          <xdr:rowOff>22860</xdr:rowOff>
        </xdr:to>
        <xdr:sp macro="" textlink="">
          <xdr:nvSpPr>
            <xdr:cNvPr id="57462" name="Check Box 118" hidden="1">
              <a:extLst>
                <a:ext uri="{63B3BB69-23CF-44E3-9099-C40C66FF867C}">
                  <a14:compatExt spid="_x0000_s57462"/>
                </a:ext>
                <a:ext uri="{FF2B5EF4-FFF2-40B4-BE49-F238E27FC236}">
                  <a16:creationId xmlns:a16="http://schemas.microsoft.com/office/drawing/2014/main" id="{00000000-0008-0000-0200-000076E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60960</xdr:colOff>
          <xdr:row>34</xdr:row>
          <xdr:rowOff>175260</xdr:rowOff>
        </xdr:from>
        <xdr:to>
          <xdr:col>15</xdr:col>
          <xdr:colOff>0</xdr:colOff>
          <xdr:row>36</xdr:row>
          <xdr:rowOff>22860</xdr:rowOff>
        </xdr:to>
        <xdr:sp macro="" textlink="">
          <xdr:nvSpPr>
            <xdr:cNvPr id="57463" name="Check Box 119" hidden="1">
              <a:extLst>
                <a:ext uri="{63B3BB69-23CF-44E3-9099-C40C66FF867C}">
                  <a14:compatExt spid="_x0000_s57463"/>
                </a:ext>
                <a:ext uri="{FF2B5EF4-FFF2-40B4-BE49-F238E27FC236}">
                  <a16:creationId xmlns:a16="http://schemas.microsoft.com/office/drawing/2014/main" id="{00000000-0008-0000-0200-000077E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27</xdr:row>
          <xdr:rowOff>137160</xdr:rowOff>
        </xdr:from>
        <xdr:to>
          <xdr:col>2</xdr:col>
          <xdr:colOff>350520</xdr:colOff>
          <xdr:row>29</xdr:row>
          <xdr:rowOff>22860</xdr:rowOff>
        </xdr:to>
        <xdr:sp macro="" textlink="">
          <xdr:nvSpPr>
            <xdr:cNvPr id="57464" name="Check Box 120" hidden="1">
              <a:extLst>
                <a:ext uri="{63B3BB69-23CF-44E3-9099-C40C66FF867C}">
                  <a14:compatExt spid="_x0000_s57464"/>
                </a:ext>
                <a:ext uri="{FF2B5EF4-FFF2-40B4-BE49-F238E27FC236}">
                  <a16:creationId xmlns:a16="http://schemas.microsoft.com/office/drawing/2014/main" id="{00000000-0008-0000-0200-000078E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28</xdr:row>
          <xdr:rowOff>175260</xdr:rowOff>
        </xdr:from>
        <xdr:to>
          <xdr:col>2</xdr:col>
          <xdr:colOff>365760</xdr:colOff>
          <xdr:row>30</xdr:row>
          <xdr:rowOff>38100</xdr:rowOff>
        </xdr:to>
        <xdr:sp macro="" textlink="">
          <xdr:nvSpPr>
            <xdr:cNvPr id="57465" name="Check Box 121" hidden="1">
              <a:extLst>
                <a:ext uri="{63B3BB69-23CF-44E3-9099-C40C66FF867C}">
                  <a14:compatExt spid="_x0000_s57465"/>
                </a:ext>
                <a:ext uri="{FF2B5EF4-FFF2-40B4-BE49-F238E27FC236}">
                  <a16:creationId xmlns:a16="http://schemas.microsoft.com/office/drawing/2014/main" id="{00000000-0008-0000-0200-000079E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29</xdr:row>
          <xdr:rowOff>144780</xdr:rowOff>
        </xdr:from>
        <xdr:to>
          <xdr:col>2</xdr:col>
          <xdr:colOff>350520</xdr:colOff>
          <xdr:row>31</xdr:row>
          <xdr:rowOff>38100</xdr:rowOff>
        </xdr:to>
        <xdr:sp macro="" textlink="">
          <xdr:nvSpPr>
            <xdr:cNvPr id="57467" name="Check Box 123" hidden="1">
              <a:extLst>
                <a:ext uri="{63B3BB69-23CF-44E3-9099-C40C66FF867C}">
                  <a14:compatExt spid="_x0000_s57467"/>
                </a:ext>
                <a:ext uri="{FF2B5EF4-FFF2-40B4-BE49-F238E27FC236}">
                  <a16:creationId xmlns:a16="http://schemas.microsoft.com/office/drawing/2014/main" id="{00000000-0008-0000-0200-00007BE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35</xdr:row>
          <xdr:rowOff>175260</xdr:rowOff>
        </xdr:from>
        <xdr:to>
          <xdr:col>8</xdr:col>
          <xdr:colOff>335280</xdr:colOff>
          <xdr:row>37</xdr:row>
          <xdr:rowOff>22860</xdr:rowOff>
        </xdr:to>
        <xdr:sp macro="" textlink="">
          <xdr:nvSpPr>
            <xdr:cNvPr id="57468" name="Check Box 124" hidden="1">
              <a:extLst>
                <a:ext uri="{63B3BB69-23CF-44E3-9099-C40C66FF867C}">
                  <a14:compatExt spid="_x0000_s57468"/>
                </a:ext>
                <a:ext uri="{FF2B5EF4-FFF2-40B4-BE49-F238E27FC236}">
                  <a16:creationId xmlns:a16="http://schemas.microsoft.com/office/drawing/2014/main" id="{00000000-0008-0000-0200-00007CE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35</xdr:row>
          <xdr:rowOff>175260</xdr:rowOff>
        </xdr:from>
        <xdr:to>
          <xdr:col>3</xdr:col>
          <xdr:colOff>335280</xdr:colOff>
          <xdr:row>37</xdr:row>
          <xdr:rowOff>22860</xdr:rowOff>
        </xdr:to>
        <xdr:sp macro="" textlink="">
          <xdr:nvSpPr>
            <xdr:cNvPr id="57470" name="Check Box 126" hidden="1">
              <a:extLst>
                <a:ext uri="{63B3BB69-23CF-44E3-9099-C40C66FF867C}">
                  <a14:compatExt spid="_x0000_s57470"/>
                </a:ext>
                <a:ext uri="{FF2B5EF4-FFF2-40B4-BE49-F238E27FC236}">
                  <a16:creationId xmlns:a16="http://schemas.microsoft.com/office/drawing/2014/main" id="{00000000-0008-0000-0200-00007EE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37</xdr:row>
          <xdr:rowOff>7620</xdr:rowOff>
        </xdr:from>
        <xdr:to>
          <xdr:col>3</xdr:col>
          <xdr:colOff>342900</xdr:colOff>
          <xdr:row>38</xdr:row>
          <xdr:rowOff>45720</xdr:rowOff>
        </xdr:to>
        <xdr:sp macro="" textlink="">
          <xdr:nvSpPr>
            <xdr:cNvPr id="57471" name="Check Box 127" hidden="1">
              <a:extLst>
                <a:ext uri="{63B3BB69-23CF-44E3-9099-C40C66FF867C}">
                  <a14:compatExt spid="_x0000_s57471"/>
                </a:ext>
                <a:ext uri="{FF2B5EF4-FFF2-40B4-BE49-F238E27FC236}">
                  <a16:creationId xmlns:a16="http://schemas.microsoft.com/office/drawing/2014/main" id="{00000000-0008-0000-0200-00007FE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38</xdr:row>
          <xdr:rowOff>182880</xdr:rowOff>
        </xdr:from>
        <xdr:to>
          <xdr:col>3</xdr:col>
          <xdr:colOff>335280</xdr:colOff>
          <xdr:row>40</xdr:row>
          <xdr:rowOff>30480</xdr:rowOff>
        </xdr:to>
        <xdr:sp macro="" textlink="">
          <xdr:nvSpPr>
            <xdr:cNvPr id="57472" name="Check Box 128" hidden="1">
              <a:extLst>
                <a:ext uri="{63B3BB69-23CF-44E3-9099-C40C66FF867C}">
                  <a14:compatExt spid="_x0000_s57472"/>
                </a:ext>
                <a:ext uri="{FF2B5EF4-FFF2-40B4-BE49-F238E27FC236}">
                  <a16:creationId xmlns:a16="http://schemas.microsoft.com/office/drawing/2014/main" id="{00000000-0008-0000-0200-000080E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83820</xdr:colOff>
          <xdr:row>38</xdr:row>
          <xdr:rowOff>160020</xdr:rowOff>
        </xdr:from>
        <xdr:to>
          <xdr:col>8</xdr:col>
          <xdr:colOff>342900</xdr:colOff>
          <xdr:row>40</xdr:row>
          <xdr:rowOff>7620</xdr:rowOff>
        </xdr:to>
        <xdr:sp macro="" textlink="">
          <xdr:nvSpPr>
            <xdr:cNvPr id="57474" name="Check Box 130" hidden="1">
              <a:extLst>
                <a:ext uri="{63B3BB69-23CF-44E3-9099-C40C66FF867C}">
                  <a14:compatExt spid="_x0000_s57474"/>
                </a:ext>
                <a:ext uri="{FF2B5EF4-FFF2-40B4-BE49-F238E27FC236}">
                  <a16:creationId xmlns:a16="http://schemas.microsoft.com/office/drawing/2014/main" id="{00000000-0008-0000-0200-000082E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38</xdr:row>
          <xdr:rowOff>175260</xdr:rowOff>
        </xdr:from>
        <xdr:to>
          <xdr:col>15</xdr:col>
          <xdr:colOff>22860</xdr:colOff>
          <xdr:row>40</xdr:row>
          <xdr:rowOff>22860</xdr:rowOff>
        </xdr:to>
        <xdr:sp macro="" textlink="">
          <xdr:nvSpPr>
            <xdr:cNvPr id="57476" name="Check Box 132" hidden="1">
              <a:extLst>
                <a:ext uri="{63B3BB69-23CF-44E3-9099-C40C66FF867C}">
                  <a14:compatExt spid="_x0000_s57476"/>
                </a:ext>
                <a:ext uri="{FF2B5EF4-FFF2-40B4-BE49-F238E27FC236}">
                  <a16:creationId xmlns:a16="http://schemas.microsoft.com/office/drawing/2014/main" id="{00000000-0008-0000-0200-000084E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83820</xdr:colOff>
          <xdr:row>36</xdr:row>
          <xdr:rowOff>182880</xdr:rowOff>
        </xdr:from>
        <xdr:to>
          <xdr:col>8</xdr:col>
          <xdr:colOff>342900</xdr:colOff>
          <xdr:row>38</xdr:row>
          <xdr:rowOff>30480</xdr:rowOff>
        </xdr:to>
        <xdr:sp macro="" textlink="">
          <xdr:nvSpPr>
            <xdr:cNvPr id="57477" name="Check Box 133" hidden="1">
              <a:extLst>
                <a:ext uri="{63B3BB69-23CF-44E3-9099-C40C66FF867C}">
                  <a14:compatExt spid="_x0000_s57477"/>
                </a:ext>
                <a:ext uri="{FF2B5EF4-FFF2-40B4-BE49-F238E27FC236}">
                  <a16:creationId xmlns:a16="http://schemas.microsoft.com/office/drawing/2014/main" id="{00000000-0008-0000-0200-000085E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9</xdr:col>
      <xdr:colOff>0</xdr:colOff>
      <xdr:row>9</xdr:row>
      <xdr:rowOff>571500</xdr:rowOff>
    </xdr:from>
    <xdr:to>
      <xdr:col>9</xdr:col>
      <xdr:colOff>148590</xdr:colOff>
      <xdr:row>11</xdr:row>
      <xdr:rowOff>295421</xdr:rowOff>
    </xdr:to>
    <xdr:sp macro="" textlink="">
      <xdr:nvSpPr>
        <xdr:cNvPr id="2" name="Text Box 3">
          <a:extLst>
            <a:ext uri="{FF2B5EF4-FFF2-40B4-BE49-F238E27FC236}">
              <a16:creationId xmlns:a16="http://schemas.microsoft.com/office/drawing/2014/main" id="{00000000-0008-0000-0300-000002000000}"/>
            </a:ext>
          </a:extLst>
        </xdr:cNvPr>
        <xdr:cNvSpPr txBox="1">
          <a:spLocks noChangeArrowheads="1"/>
        </xdr:cNvSpPr>
      </xdr:nvSpPr>
      <xdr:spPr bwMode="auto">
        <a:xfrm>
          <a:off x="20688300" y="4714875"/>
          <a:ext cx="133350"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9</xdr:col>
      <xdr:colOff>0</xdr:colOff>
      <xdr:row>10</xdr:row>
      <xdr:rowOff>571500</xdr:rowOff>
    </xdr:from>
    <xdr:ext cx="133350" cy="695325"/>
    <xdr:sp macro="" textlink="">
      <xdr:nvSpPr>
        <xdr:cNvPr id="10" name="Text Box 3">
          <a:extLst>
            <a:ext uri="{FF2B5EF4-FFF2-40B4-BE49-F238E27FC236}">
              <a16:creationId xmlns:a16="http://schemas.microsoft.com/office/drawing/2014/main" id="{00000000-0008-0000-0300-00000A000000}"/>
            </a:ext>
          </a:extLst>
        </xdr:cNvPr>
        <xdr:cNvSpPr txBox="1">
          <a:spLocks noChangeArrowheads="1"/>
        </xdr:cNvSpPr>
      </xdr:nvSpPr>
      <xdr:spPr bwMode="auto">
        <a:xfrm>
          <a:off x="22303740" y="4686300"/>
          <a:ext cx="133350" cy="695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17</xdr:row>
      <xdr:rowOff>571500</xdr:rowOff>
    </xdr:from>
    <xdr:ext cx="133350" cy="695325"/>
    <xdr:sp macro="" textlink="">
      <xdr:nvSpPr>
        <xdr:cNvPr id="11" name="Text Box 3">
          <a:extLst>
            <a:ext uri="{FF2B5EF4-FFF2-40B4-BE49-F238E27FC236}">
              <a16:creationId xmlns:a16="http://schemas.microsoft.com/office/drawing/2014/main" id="{00000000-0008-0000-0300-00000B000000}"/>
            </a:ext>
          </a:extLst>
        </xdr:cNvPr>
        <xdr:cNvSpPr txBox="1">
          <a:spLocks noChangeArrowheads="1"/>
        </xdr:cNvSpPr>
      </xdr:nvSpPr>
      <xdr:spPr bwMode="auto">
        <a:xfrm>
          <a:off x="22303740" y="4686300"/>
          <a:ext cx="133350" cy="695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19</xdr:row>
      <xdr:rowOff>571500</xdr:rowOff>
    </xdr:from>
    <xdr:ext cx="133350" cy="695325"/>
    <xdr:sp macro="" textlink="">
      <xdr:nvSpPr>
        <xdr:cNvPr id="12" name="Text Box 3">
          <a:extLst>
            <a:ext uri="{FF2B5EF4-FFF2-40B4-BE49-F238E27FC236}">
              <a16:creationId xmlns:a16="http://schemas.microsoft.com/office/drawing/2014/main" id="{00000000-0008-0000-0300-00000C000000}"/>
            </a:ext>
          </a:extLst>
        </xdr:cNvPr>
        <xdr:cNvSpPr txBox="1">
          <a:spLocks noChangeArrowheads="1"/>
        </xdr:cNvSpPr>
      </xdr:nvSpPr>
      <xdr:spPr bwMode="auto">
        <a:xfrm>
          <a:off x="22303740" y="4686300"/>
          <a:ext cx="133350" cy="695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20</xdr:row>
      <xdr:rowOff>0</xdr:rowOff>
    </xdr:from>
    <xdr:ext cx="133350" cy="695325"/>
    <xdr:sp macro="" textlink="">
      <xdr:nvSpPr>
        <xdr:cNvPr id="13" name="Text Box 3">
          <a:extLst>
            <a:ext uri="{FF2B5EF4-FFF2-40B4-BE49-F238E27FC236}">
              <a16:creationId xmlns:a16="http://schemas.microsoft.com/office/drawing/2014/main" id="{00000000-0008-0000-0300-00000D000000}"/>
            </a:ext>
          </a:extLst>
        </xdr:cNvPr>
        <xdr:cNvSpPr txBox="1">
          <a:spLocks noChangeArrowheads="1"/>
        </xdr:cNvSpPr>
      </xdr:nvSpPr>
      <xdr:spPr bwMode="auto">
        <a:xfrm>
          <a:off x="22303740" y="4686300"/>
          <a:ext cx="133350" cy="695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20</xdr:row>
      <xdr:rowOff>0</xdr:rowOff>
    </xdr:from>
    <xdr:ext cx="133350" cy="695325"/>
    <xdr:sp macro="" textlink="">
      <xdr:nvSpPr>
        <xdr:cNvPr id="14" name="Text Box 3">
          <a:extLst>
            <a:ext uri="{FF2B5EF4-FFF2-40B4-BE49-F238E27FC236}">
              <a16:creationId xmlns:a16="http://schemas.microsoft.com/office/drawing/2014/main" id="{00000000-0008-0000-0300-00000E000000}"/>
            </a:ext>
          </a:extLst>
        </xdr:cNvPr>
        <xdr:cNvSpPr txBox="1">
          <a:spLocks noChangeArrowheads="1"/>
        </xdr:cNvSpPr>
      </xdr:nvSpPr>
      <xdr:spPr bwMode="auto">
        <a:xfrm>
          <a:off x="22303740" y="4686300"/>
          <a:ext cx="133350" cy="695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20</xdr:row>
      <xdr:rowOff>0</xdr:rowOff>
    </xdr:from>
    <xdr:ext cx="133350" cy="695325"/>
    <xdr:sp macro="" textlink="">
      <xdr:nvSpPr>
        <xdr:cNvPr id="15" name="Text Box 3">
          <a:extLst>
            <a:ext uri="{FF2B5EF4-FFF2-40B4-BE49-F238E27FC236}">
              <a16:creationId xmlns:a16="http://schemas.microsoft.com/office/drawing/2014/main" id="{00000000-0008-0000-0300-00000F000000}"/>
            </a:ext>
          </a:extLst>
        </xdr:cNvPr>
        <xdr:cNvSpPr txBox="1">
          <a:spLocks noChangeArrowheads="1"/>
        </xdr:cNvSpPr>
      </xdr:nvSpPr>
      <xdr:spPr bwMode="auto">
        <a:xfrm>
          <a:off x="22303740" y="4686300"/>
          <a:ext cx="133350" cy="695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20</xdr:row>
      <xdr:rowOff>571500</xdr:rowOff>
    </xdr:from>
    <xdr:ext cx="133350" cy="695325"/>
    <xdr:sp macro="" textlink="">
      <xdr:nvSpPr>
        <xdr:cNvPr id="16" name="Text Box 3">
          <a:extLst>
            <a:ext uri="{FF2B5EF4-FFF2-40B4-BE49-F238E27FC236}">
              <a16:creationId xmlns:a16="http://schemas.microsoft.com/office/drawing/2014/main" id="{00000000-0008-0000-0300-000010000000}"/>
            </a:ext>
          </a:extLst>
        </xdr:cNvPr>
        <xdr:cNvSpPr txBox="1">
          <a:spLocks noChangeArrowheads="1"/>
        </xdr:cNvSpPr>
      </xdr:nvSpPr>
      <xdr:spPr bwMode="auto">
        <a:xfrm>
          <a:off x="22303740" y="4686300"/>
          <a:ext cx="133350" cy="695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21</xdr:row>
      <xdr:rowOff>0</xdr:rowOff>
    </xdr:from>
    <xdr:ext cx="133350" cy="695325"/>
    <xdr:sp macro="" textlink="">
      <xdr:nvSpPr>
        <xdr:cNvPr id="17" name="Text Box 3">
          <a:extLst>
            <a:ext uri="{FF2B5EF4-FFF2-40B4-BE49-F238E27FC236}">
              <a16:creationId xmlns:a16="http://schemas.microsoft.com/office/drawing/2014/main" id="{00000000-0008-0000-0300-000011000000}"/>
            </a:ext>
          </a:extLst>
        </xdr:cNvPr>
        <xdr:cNvSpPr txBox="1">
          <a:spLocks noChangeArrowheads="1"/>
        </xdr:cNvSpPr>
      </xdr:nvSpPr>
      <xdr:spPr bwMode="auto">
        <a:xfrm>
          <a:off x="22303740" y="4686300"/>
          <a:ext cx="133350" cy="695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21</xdr:row>
      <xdr:rowOff>0</xdr:rowOff>
    </xdr:from>
    <xdr:ext cx="133350" cy="695325"/>
    <xdr:sp macro="" textlink="">
      <xdr:nvSpPr>
        <xdr:cNvPr id="18" name="Text Box 3">
          <a:extLst>
            <a:ext uri="{FF2B5EF4-FFF2-40B4-BE49-F238E27FC236}">
              <a16:creationId xmlns:a16="http://schemas.microsoft.com/office/drawing/2014/main" id="{00000000-0008-0000-0300-000012000000}"/>
            </a:ext>
          </a:extLst>
        </xdr:cNvPr>
        <xdr:cNvSpPr txBox="1">
          <a:spLocks noChangeArrowheads="1"/>
        </xdr:cNvSpPr>
      </xdr:nvSpPr>
      <xdr:spPr bwMode="auto">
        <a:xfrm>
          <a:off x="22303740" y="4686300"/>
          <a:ext cx="133350" cy="695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21</xdr:row>
      <xdr:rowOff>571500</xdr:rowOff>
    </xdr:from>
    <xdr:ext cx="133350" cy="695325"/>
    <xdr:sp macro="" textlink="">
      <xdr:nvSpPr>
        <xdr:cNvPr id="19" name="Text Box 3">
          <a:extLst>
            <a:ext uri="{FF2B5EF4-FFF2-40B4-BE49-F238E27FC236}">
              <a16:creationId xmlns:a16="http://schemas.microsoft.com/office/drawing/2014/main" id="{00000000-0008-0000-0300-000013000000}"/>
            </a:ext>
          </a:extLst>
        </xdr:cNvPr>
        <xdr:cNvSpPr txBox="1">
          <a:spLocks noChangeArrowheads="1"/>
        </xdr:cNvSpPr>
      </xdr:nvSpPr>
      <xdr:spPr bwMode="auto">
        <a:xfrm>
          <a:off x="22303740" y="4686300"/>
          <a:ext cx="133350" cy="695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22</xdr:row>
      <xdr:rowOff>571500</xdr:rowOff>
    </xdr:from>
    <xdr:ext cx="133350" cy="695325"/>
    <xdr:sp macro="" textlink="">
      <xdr:nvSpPr>
        <xdr:cNvPr id="20" name="Text Box 3">
          <a:extLst>
            <a:ext uri="{FF2B5EF4-FFF2-40B4-BE49-F238E27FC236}">
              <a16:creationId xmlns:a16="http://schemas.microsoft.com/office/drawing/2014/main" id="{00000000-0008-0000-0300-000014000000}"/>
            </a:ext>
          </a:extLst>
        </xdr:cNvPr>
        <xdr:cNvSpPr txBox="1">
          <a:spLocks noChangeArrowheads="1"/>
        </xdr:cNvSpPr>
      </xdr:nvSpPr>
      <xdr:spPr bwMode="auto">
        <a:xfrm>
          <a:off x="22303740" y="4686300"/>
          <a:ext cx="133350" cy="695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23</xdr:row>
      <xdr:rowOff>571500</xdr:rowOff>
    </xdr:from>
    <xdr:ext cx="133350" cy="695325"/>
    <xdr:sp macro="" textlink="">
      <xdr:nvSpPr>
        <xdr:cNvPr id="21" name="Text Box 3">
          <a:extLst>
            <a:ext uri="{FF2B5EF4-FFF2-40B4-BE49-F238E27FC236}">
              <a16:creationId xmlns:a16="http://schemas.microsoft.com/office/drawing/2014/main" id="{00000000-0008-0000-0300-000015000000}"/>
            </a:ext>
          </a:extLst>
        </xdr:cNvPr>
        <xdr:cNvSpPr txBox="1">
          <a:spLocks noChangeArrowheads="1"/>
        </xdr:cNvSpPr>
      </xdr:nvSpPr>
      <xdr:spPr bwMode="auto">
        <a:xfrm>
          <a:off x="22303740" y="4686300"/>
          <a:ext cx="133350" cy="695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10</xdr:row>
      <xdr:rowOff>571500</xdr:rowOff>
    </xdr:from>
    <xdr:ext cx="133350" cy="695325"/>
    <xdr:sp macro="" textlink="">
      <xdr:nvSpPr>
        <xdr:cNvPr id="22" name="Text Box 3">
          <a:extLst>
            <a:ext uri="{FF2B5EF4-FFF2-40B4-BE49-F238E27FC236}">
              <a16:creationId xmlns:a16="http://schemas.microsoft.com/office/drawing/2014/main" id="{00000000-0008-0000-0300-000016000000}"/>
            </a:ext>
          </a:extLst>
        </xdr:cNvPr>
        <xdr:cNvSpPr txBox="1">
          <a:spLocks noChangeArrowheads="1"/>
        </xdr:cNvSpPr>
      </xdr:nvSpPr>
      <xdr:spPr bwMode="auto">
        <a:xfrm>
          <a:off x="21206460" y="9151620"/>
          <a:ext cx="133350" cy="695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11</xdr:row>
      <xdr:rowOff>571500</xdr:rowOff>
    </xdr:from>
    <xdr:ext cx="133350" cy="695325"/>
    <xdr:sp macro="" textlink="">
      <xdr:nvSpPr>
        <xdr:cNvPr id="23" name="Text Box 3">
          <a:extLst>
            <a:ext uri="{FF2B5EF4-FFF2-40B4-BE49-F238E27FC236}">
              <a16:creationId xmlns:a16="http://schemas.microsoft.com/office/drawing/2014/main" id="{00000000-0008-0000-0300-000017000000}"/>
            </a:ext>
          </a:extLst>
        </xdr:cNvPr>
        <xdr:cNvSpPr txBox="1">
          <a:spLocks noChangeArrowheads="1"/>
        </xdr:cNvSpPr>
      </xdr:nvSpPr>
      <xdr:spPr bwMode="auto">
        <a:xfrm>
          <a:off x="21206460" y="9776460"/>
          <a:ext cx="133350" cy="695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1</xdr:col>
      <xdr:colOff>122604</xdr:colOff>
      <xdr:row>1</xdr:row>
      <xdr:rowOff>3256</xdr:rowOff>
    </xdr:from>
    <xdr:to>
      <xdr:col>2</xdr:col>
      <xdr:colOff>403591</xdr:colOff>
      <xdr:row>2</xdr:row>
      <xdr:rowOff>117017</xdr:rowOff>
    </xdr:to>
    <xdr:pic>
      <xdr:nvPicPr>
        <xdr:cNvPr id="24" name="Picture 310" descr="Amerequip Corporation">
          <a:extLst>
            <a:ext uri="{FF2B5EF4-FFF2-40B4-BE49-F238E27FC236}">
              <a16:creationId xmlns:a16="http://schemas.microsoft.com/office/drawing/2014/main" id="{00000000-0008-0000-0300-00001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604" y="157121"/>
          <a:ext cx="911102" cy="5680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9</xdr:col>
      <xdr:colOff>0</xdr:colOff>
      <xdr:row>10</xdr:row>
      <xdr:rowOff>571500</xdr:rowOff>
    </xdr:from>
    <xdr:ext cx="133350" cy="695325"/>
    <xdr:sp macro="" textlink="">
      <xdr:nvSpPr>
        <xdr:cNvPr id="26" name="Text Box 3">
          <a:extLst>
            <a:ext uri="{FF2B5EF4-FFF2-40B4-BE49-F238E27FC236}">
              <a16:creationId xmlns:a16="http://schemas.microsoft.com/office/drawing/2014/main" id="{00000000-0008-0000-0300-00001A000000}"/>
            </a:ext>
          </a:extLst>
        </xdr:cNvPr>
        <xdr:cNvSpPr txBox="1">
          <a:spLocks noChangeArrowheads="1"/>
        </xdr:cNvSpPr>
      </xdr:nvSpPr>
      <xdr:spPr bwMode="auto">
        <a:xfrm>
          <a:off x="21816060" y="8168640"/>
          <a:ext cx="133350" cy="695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11</xdr:row>
      <xdr:rowOff>571500</xdr:rowOff>
    </xdr:from>
    <xdr:ext cx="133350" cy="695325"/>
    <xdr:sp macro="" textlink="">
      <xdr:nvSpPr>
        <xdr:cNvPr id="27" name="Text Box 3">
          <a:extLst>
            <a:ext uri="{FF2B5EF4-FFF2-40B4-BE49-F238E27FC236}">
              <a16:creationId xmlns:a16="http://schemas.microsoft.com/office/drawing/2014/main" id="{00000000-0008-0000-0300-00001B000000}"/>
            </a:ext>
          </a:extLst>
        </xdr:cNvPr>
        <xdr:cNvSpPr txBox="1">
          <a:spLocks noChangeArrowheads="1"/>
        </xdr:cNvSpPr>
      </xdr:nvSpPr>
      <xdr:spPr bwMode="auto">
        <a:xfrm>
          <a:off x="21816060" y="8686800"/>
          <a:ext cx="133350" cy="695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15</xdr:row>
      <xdr:rowOff>571500</xdr:rowOff>
    </xdr:from>
    <xdr:ext cx="133350" cy="695325"/>
    <xdr:sp macro="" textlink="">
      <xdr:nvSpPr>
        <xdr:cNvPr id="28" name="Text Box 3">
          <a:extLst>
            <a:ext uri="{FF2B5EF4-FFF2-40B4-BE49-F238E27FC236}">
              <a16:creationId xmlns:a16="http://schemas.microsoft.com/office/drawing/2014/main" id="{00000000-0008-0000-0300-00001C000000}"/>
            </a:ext>
          </a:extLst>
        </xdr:cNvPr>
        <xdr:cNvSpPr txBox="1">
          <a:spLocks noChangeArrowheads="1"/>
        </xdr:cNvSpPr>
      </xdr:nvSpPr>
      <xdr:spPr bwMode="auto">
        <a:xfrm>
          <a:off x="21816060" y="9258300"/>
          <a:ext cx="133350" cy="695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11</xdr:row>
      <xdr:rowOff>571500</xdr:rowOff>
    </xdr:from>
    <xdr:ext cx="133350" cy="695325"/>
    <xdr:sp macro="" textlink="">
      <xdr:nvSpPr>
        <xdr:cNvPr id="29" name="Text Box 3">
          <a:extLst>
            <a:ext uri="{FF2B5EF4-FFF2-40B4-BE49-F238E27FC236}">
              <a16:creationId xmlns:a16="http://schemas.microsoft.com/office/drawing/2014/main" id="{00000000-0008-0000-0300-00001D000000}"/>
            </a:ext>
          </a:extLst>
        </xdr:cNvPr>
        <xdr:cNvSpPr txBox="1">
          <a:spLocks noChangeArrowheads="1"/>
        </xdr:cNvSpPr>
      </xdr:nvSpPr>
      <xdr:spPr bwMode="auto">
        <a:xfrm>
          <a:off x="21816060" y="10812780"/>
          <a:ext cx="133350" cy="695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14</xdr:row>
      <xdr:rowOff>0</xdr:rowOff>
    </xdr:from>
    <xdr:ext cx="133350" cy="695325"/>
    <xdr:sp macro="" textlink="">
      <xdr:nvSpPr>
        <xdr:cNvPr id="30" name="Text Box 3">
          <a:extLst>
            <a:ext uri="{FF2B5EF4-FFF2-40B4-BE49-F238E27FC236}">
              <a16:creationId xmlns:a16="http://schemas.microsoft.com/office/drawing/2014/main" id="{00000000-0008-0000-0300-00001E000000}"/>
            </a:ext>
          </a:extLst>
        </xdr:cNvPr>
        <xdr:cNvSpPr txBox="1">
          <a:spLocks noChangeArrowheads="1"/>
        </xdr:cNvSpPr>
      </xdr:nvSpPr>
      <xdr:spPr bwMode="auto">
        <a:xfrm>
          <a:off x="21816060" y="11018520"/>
          <a:ext cx="133350" cy="695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14</xdr:row>
      <xdr:rowOff>571500</xdr:rowOff>
    </xdr:from>
    <xdr:ext cx="133350" cy="695325"/>
    <xdr:sp macro="" textlink="">
      <xdr:nvSpPr>
        <xdr:cNvPr id="31" name="Text Box 3">
          <a:extLst>
            <a:ext uri="{FF2B5EF4-FFF2-40B4-BE49-F238E27FC236}">
              <a16:creationId xmlns:a16="http://schemas.microsoft.com/office/drawing/2014/main" id="{00000000-0008-0000-0300-00001F000000}"/>
            </a:ext>
          </a:extLst>
        </xdr:cNvPr>
        <xdr:cNvSpPr txBox="1">
          <a:spLocks noChangeArrowheads="1"/>
        </xdr:cNvSpPr>
      </xdr:nvSpPr>
      <xdr:spPr bwMode="auto">
        <a:xfrm>
          <a:off x="21816060" y="11590020"/>
          <a:ext cx="133350" cy="695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16</xdr:row>
      <xdr:rowOff>571500</xdr:rowOff>
    </xdr:from>
    <xdr:ext cx="133350" cy="695325"/>
    <xdr:sp macro="" textlink="">
      <xdr:nvSpPr>
        <xdr:cNvPr id="33" name="Text Box 3">
          <a:extLst>
            <a:ext uri="{FF2B5EF4-FFF2-40B4-BE49-F238E27FC236}">
              <a16:creationId xmlns:a16="http://schemas.microsoft.com/office/drawing/2014/main" id="{00000000-0008-0000-0300-000021000000}"/>
            </a:ext>
          </a:extLst>
        </xdr:cNvPr>
        <xdr:cNvSpPr txBox="1">
          <a:spLocks noChangeArrowheads="1"/>
        </xdr:cNvSpPr>
      </xdr:nvSpPr>
      <xdr:spPr bwMode="auto">
        <a:xfrm>
          <a:off x="8403167" y="10731500"/>
          <a:ext cx="133350" cy="695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17</xdr:row>
      <xdr:rowOff>571500</xdr:rowOff>
    </xdr:from>
    <xdr:ext cx="133350" cy="695325"/>
    <xdr:sp macro="" textlink="">
      <xdr:nvSpPr>
        <xdr:cNvPr id="34" name="Text Box 3">
          <a:extLst>
            <a:ext uri="{FF2B5EF4-FFF2-40B4-BE49-F238E27FC236}">
              <a16:creationId xmlns:a16="http://schemas.microsoft.com/office/drawing/2014/main" id="{00000000-0008-0000-0300-000022000000}"/>
            </a:ext>
          </a:extLst>
        </xdr:cNvPr>
        <xdr:cNvSpPr txBox="1">
          <a:spLocks noChangeArrowheads="1"/>
        </xdr:cNvSpPr>
      </xdr:nvSpPr>
      <xdr:spPr bwMode="auto">
        <a:xfrm>
          <a:off x="8403167" y="10869083"/>
          <a:ext cx="133350" cy="695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18</xdr:row>
      <xdr:rowOff>0</xdr:rowOff>
    </xdr:from>
    <xdr:ext cx="133350" cy="695325"/>
    <xdr:sp macro="" textlink="">
      <xdr:nvSpPr>
        <xdr:cNvPr id="35" name="Text Box 3">
          <a:extLst>
            <a:ext uri="{FF2B5EF4-FFF2-40B4-BE49-F238E27FC236}">
              <a16:creationId xmlns:a16="http://schemas.microsoft.com/office/drawing/2014/main" id="{00000000-0008-0000-0300-000023000000}"/>
            </a:ext>
          </a:extLst>
        </xdr:cNvPr>
        <xdr:cNvSpPr txBox="1">
          <a:spLocks noChangeArrowheads="1"/>
        </xdr:cNvSpPr>
      </xdr:nvSpPr>
      <xdr:spPr bwMode="auto">
        <a:xfrm>
          <a:off x="8403167" y="11154833"/>
          <a:ext cx="133350" cy="695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4</xdr:col>
      <xdr:colOff>28698</xdr:colOff>
      <xdr:row>6</xdr:row>
      <xdr:rowOff>62865</xdr:rowOff>
    </xdr:from>
    <xdr:to>
      <xdr:col>4</xdr:col>
      <xdr:colOff>293077</xdr:colOff>
      <xdr:row>6</xdr:row>
      <xdr:rowOff>322385</xdr:rowOff>
    </xdr:to>
    <xdr:sp macro="" textlink="">
      <xdr:nvSpPr>
        <xdr:cNvPr id="36" name="Rectangle 46">
          <a:extLst>
            <a:ext uri="{FF2B5EF4-FFF2-40B4-BE49-F238E27FC236}">
              <a16:creationId xmlns:a16="http://schemas.microsoft.com/office/drawing/2014/main" id="{00000000-0008-0000-0300-000024000000}"/>
            </a:ext>
          </a:extLst>
        </xdr:cNvPr>
        <xdr:cNvSpPr>
          <a:spLocks noChangeArrowheads="1"/>
        </xdr:cNvSpPr>
      </xdr:nvSpPr>
      <xdr:spPr bwMode="auto">
        <a:xfrm>
          <a:off x="2681044" y="1279134"/>
          <a:ext cx="264379" cy="25952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36576" bIns="32004" anchor="ctr" upright="1"/>
        <a:lstStyle/>
        <a:p>
          <a:pPr algn="ctr" rtl="0">
            <a:defRPr sz="1000"/>
          </a:pPr>
          <a:r>
            <a:rPr lang="en-US" sz="1000" b="1" i="0" u="none" strike="noStrike" baseline="0">
              <a:solidFill>
                <a:srgbClr val="000000"/>
              </a:solidFill>
              <a:latin typeface="Arial"/>
              <a:cs typeface="Arial"/>
            </a:rPr>
            <a:t>AR</a:t>
          </a:r>
        </a:p>
      </xdr:txBody>
    </xdr:sp>
    <xdr:clientData/>
  </xdr:twoCellAnchor>
  <xdr:twoCellAnchor>
    <xdr:from>
      <xdr:col>1</xdr:col>
      <xdr:colOff>75077</xdr:colOff>
      <xdr:row>6</xdr:row>
      <xdr:rowOff>95249</xdr:rowOff>
    </xdr:from>
    <xdr:to>
      <xdr:col>1</xdr:col>
      <xdr:colOff>329711</xdr:colOff>
      <xdr:row>6</xdr:row>
      <xdr:rowOff>344365</xdr:rowOff>
    </xdr:to>
    <xdr:sp macro="" textlink="">
      <xdr:nvSpPr>
        <xdr:cNvPr id="37" name="Rectangle 47">
          <a:extLst>
            <a:ext uri="{FF2B5EF4-FFF2-40B4-BE49-F238E27FC236}">
              <a16:creationId xmlns:a16="http://schemas.microsoft.com/office/drawing/2014/main" id="{00000000-0008-0000-0300-000025000000}"/>
            </a:ext>
          </a:extLst>
        </xdr:cNvPr>
        <xdr:cNvSpPr>
          <a:spLocks noChangeArrowheads="1"/>
        </xdr:cNvSpPr>
      </xdr:nvSpPr>
      <xdr:spPr bwMode="auto">
        <a:xfrm>
          <a:off x="75077" y="1311518"/>
          <a:ext cx="254634" cy="24911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anchor="ctr"/>
        <a:lstStyle/>
        <a:p>
          <a:pPr algn="ctr"/>
          <a:r>
            <a:rPr lang="en-US" sz="1050" b="1"/>
            <a:t>X</a:t>
          </a:r>
        </a:p>
      </xdr:txBody>
    </xdr:sp>
    <xdr:clientData/>
  </xdr:twoCellAnchor>
  <xdr:twoCellAnchor>
    <xdr:from>
      <xdr:col>2</xdr:col>
      <xdr:colOff>1119605</xdr:colOff>
      <xdr:row>6</xdr:row>
      <xdr:rowOff>116937</xdr:rowOff>
    </xdr:from>
    <xdr:to>
      <xdr:col>2</xdr:col>
      <xdr:colOff>1355483</xdr:colOff>
      <xdr:row>6</xdr:row>
      <xdr:rowOff>329713</xdr:rowOff>
    </xdr:to>
    <xdr:sp macro="" textlink="">
      <xdr:nvSpPr>
        <xdr:cNvPr id="38" name="Rectangle 47">
          <a:extLst>
            <a:ext uri="{FF2B5EF4-FFF2-40B4-BE49-F238E27FC236}">
              <a16:creationId xmlns:a16="http://schemas.microsoft.com/office/drawing/2014/main" id="{00000000-0008-0000-0300-000026000000}"/>
            </a:ext>
          </a:extLst>
        </xdr:cNvPr>
        <xdr:cNvSpPr>
          <a:spLocks noChangeArrowheads="1"/>
        </xdr:cNvSpPr>
      </xdr:nvSpPr>
      <xdr:spPr bwMode="auto">
        <a:xfrm>
          <a:off x="1749720" y="1333206"/>
          <a:ext cx="235878" cy="212776"/>
        </a:xfrm>
        <a:prstGeom prst="rect">
          <a:avLst/>
        </a:prstGeom>
        <a:solidFill>
          <a:schemeClr val="bg1">
            <a:lumMod val="7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anchor="ctr"/>
        <a:lstStyle/>
        <a:p>
          <a:pPr algn="ctr"/>
          <a:endParaRPr lang="en-US" sz="2000" b="1"/>
        </a:p>
      </xdr:txBody>
    </xdr:sp>
    <xdr:clientData/>
  </xdr:twoCellAnchor>
  <xdr:twoCellAnchor>
    <xdr:from>
      <xdr:col>8</xdr:col>
      <xdr:colOff>843819</xdr:colOff>
      <xdr:row>6</xdr:row>
      <xdr:rowOff>56787</xdr:rowOff>
    </xdr:from>
    <xdr:to>
      <xdr:col>8</xdr:col>
      <xdr:colOff>1113693</xdr:colOff>
      <xdr:row>6</xdr:row>
      <xdr:rowOff>285753</xdr:rowOff>
    </xdr:to>
    <xdr:sp macro="" textlink="">
      <xdr:nvSpPr>
        <xdr:cNvPr id="39" name="Rectangle 46">
          <a:extLst>
            <a:ext uri="{FF2B5EF4-FFF2-40B4-BE49-F238E27FC236}">
              <a16:creationId xmlns:a16="http://schemas.microsoft.com/office/drawing/2014/main" id="{00000000-0008-0000-0300-000027000000}"/>
            </a:ext>
          </a:extLst>
        </xdr:cNvPr>
        <xdr:cNvSpPr>
          <a:spLocks noChangeArrowheads="1"/>
        </xdr:cNvSpPr>
      </xdr:nvSpPr>
      <xdr:spPr bwMode="auto">
        <a:xfrm>
          <a:off x="5020165" y="1273056"/>
          <a:ext cx="269874" cy="228966"/>
        </a:xfrm>
        <a:prstGeom prst="rect">
          <a:avLst/>
        </a:prstGeom>
        <a:solidFill>
          <a:srgbClr val="FF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36576" bIns="32004" anchor="ctr" upright="1"/>
        <a:lstStyle/>
        <a:p>
          <a:pPr algn="ctr" rtl="0">
            <a:defRPr sz="1000"/>
          </a:pPr>
          <a:r>
            <a:rPr lang="en-US" sz="1050" b="1" i="0" u="none" strike="noStrike" baseline="0">
              <a:solidFill>
                <a:srgbClr val="000000"/>
              </a:solidFill>
              <a:latin typeface="Arial"/>
              <a:cs typeface="Arial"/>
            </a:rPr>
            <a:t>IA</a:t>
          </a:r>
        </a:p>
      </xdr:txBody>
    </xdr:sp>
    <xdr:clientData/>
  </xdr:twoCellAnchor>
  <xdr:twoCellAnchor>
    <xdr:from>
      <xdr:col>8</xdr:col>
      <xdr:colOff>1055076</xdr:colOff>
      <xdr:row>6</xdr:row>
      <xdr:rowOff>100989</xdr:rowOff>
    </xdr:from>
    <xdr:to>
      <xdr:col>8</xdr:col>
      <xdr:colOff>1936138</xdr:colOff>
      <xdr:row>6</xdr:row>
      <xdr:rowOff>364392</xdr:rowOff>
    </xdr:to>
    <xdr:sp macro="" textlink="">
      <xdr:nvSpPr>
        <xdr:cNvPr id="40" name="TextBox 39">
          <a:extLst>
            <a:ext uri="{FF2B5EF4-FFF2-40B4-BE49-F238E27FC236}">
              <a16:creationId xmlns:a16="http://schemas.microsoft.com/office/drawing/2014/main" id="{00000000-0008-0000-0300-000028000000}"/>
            </a:ext>
          </a:extLst>
        </xdr:cNvPr>
        <xdr:cNvSpPr txBox="1"/>
      </xdr:nvSpPr>
      <xdr:spPr>
        <a:xfrm>
          <a:off x="5231422" y="1317258"/>
          <a:ext cx="881062" cy="2634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a:t>If </a:t>
          </a:r>
          <a:r>
            <a:rPr lang="en-US" sz="800" b="0">
              <a:latin typeface="Arial" panose="020B0604020202020204" pitchFamily="34" charset="0"/>
              <a:cs typeface="Arial" panose="020B0604020202020204" pitchFamily="34" charset="0"/>
            </a:rPr>
            <a:t>applicable</a:t>
          </a:r>
        </a:p>
      </xdr:txBody>
    </xdr:sp>
    <xdr:clientData/>
  </xdr:twoCellAnchor>
  <xdr:twoCellAnchor>
    <xdr:from>
      <xdr:col>2</xdr:col>
      <xdr:colOff>1304195</xdr:colOff>
      <xdr:row>6</xdr:row>
      <xdr:rowOff>117229</xdr:rowOff>
    </xdr:from>
    <xdr:to>
      <xdr:col>4</xdr:col>
      <xdr:colOff>163026</xdr:colOff>
      <xdr:row>7</xdr:row>
      <xdr:rowOff>0</xdr:rowOff>
    </xdr:to>
    <xdr:sp macro="" textlink="">
      <xdr:nvSpPr>
        <xdr:cNvPr id="42" name="TextBox 41">
          <a:extLst>
            <a:ext uri="{FF2B5EF4-FFF2-40B4-BE49-F238E27FC236}">
              <a16:creationId xmlns:a16="http://schemas.microsoft.com/office/drawing/2014/main" id="{00000000-0008-0000-0300-00002A000000}"/>
            </a:ext>
          </a:extLst>
        </xdr:cNvPr>
        <xdr:cNvSpPr txBox="1"/>
      </xdr:nvSpPr>
      <xdr:spPr>
        <a:xfrm>
          <a:off x="1934310" y="1333498"/>
          <a:ext cx="881062" cy="437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a:t>Not required  </a:t>
          </a:r>
          <a:endParaRPr lang="en-US" sz="800" b="0">
            <a:latin typeface="Arial" panose="020B0604020202020204" pitchFamily="34" charset="0"/>
            <a:cs typeface="Arial" panose="020B0604020202020204" pitchFamily="34" charset="0"/>
          </a:endParaRPr>
        </a:p>
      </xdr:txBody>
    </xdr:sp>
    <xdr:clientData/>
  </xdr:twoCellAnchor>
  <xdr:twoCellAnchor>
    <xdr:from>
      <xdr:col>1</xdr:col>
      <xdr:colOff>269628</xdr:colOff>
      <xdr:row>6</xdr:row>
      <xdr:rowOff>124558</xdr:rowOff>
    </xdr:from>
    <xdr:to>
      <xdr:col>2</xdr:col>
      <xdr:colOff>1245576</xdr:colOff>
      <xdr:row>6</xdr:row>
      <xdr:rowOff>351692</xdr:rowOff>
    </xdr:to>
    <xdr:sp macro="" textlink="">
      <xdr:nvSpPr>
        <xdr:cNvPr id="43" name="TextBox 42">
          <a:extLst>
            <a:ext uri="{FF2B5EF4-FFF2-40B4-BE49-F238E27FC236}">
              <a16:creationId xmlns:a16="http://schemas.microsoft.com/office/drawing/2014/main" id="{00000000-0008-0000-0300-00002B000000}"/>
            </a:ext>
          </a:extLst>
        </xdr:cNvPr>
        <xdr:cNvSpPr txBox="1"/>
      </xdr:nvSpPr>
      <xdr:spPr>
        <a:xfrm>
          <a:off x="269628" y="1340827"/>
          <a:ext cx="1606063" cy="2271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a:t>Required for PPAP submission</a:t>
          </a:r>
          <a:endParaRPr lang="en-US" sz="800" b="0">
            <a:latin typeface="Arial" panose="020B0604020202020204" pitchFamily="34" charset="0"/>
            <a:cs typeface="Arial" panose="020B0604020202020204" pitchFamily="34" charset="0"/>
          </a:endParaRPr>
        </a:p>
      </xdr:txBody>
    </xdr:sp>
    <xdr:clientData/>
  </xdr:twoCellAnchor>
  <xdr:twoCellAnchor>
    <xdr:from>
      <xdr:col>4</xdr:col>
      <xdr:colOff>256442</xdr:colOff>
      <xdr:row>6</xdr:row>
      <xdr:rowOff>27843</xdr:rowOff>
    </xdr:from>
    <xdr:to>
      <xdr:col>8</xdr:col>
      <xdr:colOff>908538</xdr:colOff>
      <xdr:row>7</xdr:row>
      <xdr:rowOff>0</xdr:rowOff>
    </xdr:to>
    <xdr:sp macro="" textlink="">
      <xdr:nvSpPr>
        <xdr:cNvPr id="44" name="TextBox 43">
          <a:extLst>
            <a:ext uri="{FF2B5EF4-FFF2-40B4-BE49-F238E27FC236}">
              <a16:creationId xmlns:a16="http://schemas.microsoft.com/office/drawing/2014/main" id="{00000000-0008-0000-0300-00002C000000}"/>
            </a:ext>
          </a:extLst>
        </xdr:cNvPr>
        <xdr:cNvSpPr txBox="1"/>
      </xdr:nvSpPr>
      <xdr:spPr>
        <a:xfrm>
          <a:off x="2908788" y="1244112"/>
          <a:ext cx="2176096" cy="5143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a:t>Documents on a case by case basis are marked AR for "As Requested" </a:t>
          </a:r>
          <a:endParaRPr lang="en-US" sz="800" b="0">
            <a:latin typeface="Arial" panose="020B060402020202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213360</xdr:colOff>
          <xdr:row>1</xdr:row>
          <xdr:rowOff>144780</xdr:rowOff>
        </xdr:from>
        <xdr:to>
          <xdr:col>0</xdr:col>
          <xdr:colOff>1516380</xdr:colOff>
          <xdr:row>3</xdr:row>
          <xdr:rowOff>7620</xdr:rowOff>
        </xdr:to>
        <xdr:sp macro="" textlink="">
          <xdr:nvSpPr>
            <xdr:cNvPr id="78854" name="Check Box 6" hidden="1">
              <a:extLst>
                <a:ext uri="{63B3BB69-23CF-44E3-9099-C40C66FF867C}">
                  <a14:compatExt spid="_x0000_s78854"/>
                </a:ext>
                <a:ext uri="{FF2B5EF4-FFF2-40B4-BE49-F238E27FC236}">
                  <a16:creationId xmlns:a16="http://schemas.microsoft.com/office/drawing/2014/main" id="{00000000-0008-0000-0400-000006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213360</xdr:colOff>
          <xdr:row>2</xdr:row>
          <xdr:rowOff>144780</xdr:rowOff>
        </xdr:from>
        <xdr:to>
          <xdr:col>0</xdr:col>
          <xdr:colOff>1905000</xdr:colOff>
          <xdr:row>4</xdr:row>
          <xdr:rowOff>30480</xdr:rowOff>
        </xdr:to>
        <xdr:sp macro="" textlink="">
          <xdr:nvSpPr>
            <xdr:cNvPr id="78855" name="Check Box 7" hidden="1">
              <a:extLst>
                <a:ext uri="{63B3BB69-23CF-44E3-9099-C40C66FF867C}">
                  <a14:compatExt spid="_x0000_s78855"/>
                </a:ext>
                <a:ext uri="{FF2B5EF4-FFF2-40B4-BE49-F238E27FC236}">
                  <a16:creationId xmlns:a16="http://schemas.microsoft.com/office/drawing/2014/main" id="{00000000-0008-0000-0400-000007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Submitted under separate cover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213360</xdr:colOff>
          <xdr:row>3</xdr:row>
          <xdr:rowOff>137160</xdr:rowOff>
        </xdr:from>
        <xdr:to>
          <xdr:col>0</xdr:col>
          <xdr:colOff>1905000</xdr:colOff>
          <xdr:row>5</xdr:row>
          <xdr:rowOff>22860</xdr:rowOff>
        </xdr:to>
        <xdr:sp macro="" textlink="">
          <xdr:nvSpPr>
            <xdr:cNvPr id="78856" name="Check Box 8" hidden="1">
              <a:extLst>
                <a:ext uri="{63B3BB69-23CF-44E3-9099-C40C66FF867C}">
                  <a14:compatExt spid="_x0000_s78856"/>
                </a:ext>
                <a:ext uri="{FF2B5EF4-FFF2-40B4-BE49-F238E27FC236}">
                  <a16:creationId xmlns:a16="http://schemas.microsoft.com/office/drawing/2014/main" id="{00000000-0008-0000-0400-000008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Inserted as an icon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0</xdr:row>
          <xdr:rowOff>365760</xdr:rowOff>
        </xdr:from>
        <xdr:to>
          <xdr:col>0</xdr:col>
          <xdr:colOff>3436620</xdr:colOff>
          <xdr:row>2</xdr:row>
          <xdr:rowOff>7620</xdr:rowOff>
        </xdr:to>
        <xdr:sp macro="" textlink="">
          <xdr:nvSpPr>
            <xdr:cNvPr id="78857" name="Check Box 9" hidden="1">
              <a:extLst>
                <a:ext uri="{63B3BB69-23CF-44E3-9099-C40C66FF867C}">
                  <a14:compatExt spid="_x0000_s78857"/>
                </a:ext>
                <a:ext uri="{FF2B5EF4-FFF2-40B4-BE49-F238E27FC236}">
                  <a16:creationId xmlns:a16="http://schemas.microsoft.com/office/drawing/2014/main" id="{00000000-0008-0000-0400-000009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Ballooned print (required for PPAP level 2, 3,4, 5)</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15</xdr:col>
      <xdr:colOff>104773</xdr:colOff>
      <xdr:row>34</xdr:row>
      <xdr:rowOff>136525</xdr:rowOff>
    </xdr:from>
    <xdr:to>
      <xdr:col>19</xdr:col>
      <xdr:colOff>247650</xdr:colOff>
      <xdr:row>47</xdr:row>
      <xdr:rowOff>136524</xdr:rowOff>
    </xdr:to>
    <xdr:sp macro="" textlink="">
      <xdr:nvSpPr>
        <xdr:cNvPr id="3" name="Rounded Rectangular Callout 1">
          <a:extLst>
            <a:ext uri="{FF2B5EF4-FFF2-40B4-BE49-F238E27FC236}">
              <a16:creationId xmlns:a16="http://schemas.microsoft.com/office/drawing/2014/main" id="{00000000-0008-0000-0500-000003000000}"/>
            </a:ext>
          </a:extLst>
        </xdr:cNvPr>
        <xdr:cNvSpPr/>
      </xdr:nvSpPr>
      <xdr:spPr>
        <a:xfrm>
          <a:off x="10823573" y="6219825"/>
          <a:ext cx="2581277" cy="2311399"/>
        </a:xfrm>
        <a:prstGeom prst="wedgeRoundRectCallout">
          <a:avLst>
            <a:gd name="adj1" fmla="val -74577"/>
            <a:gd name="adj2" fmla="val 54025"/>
            <a:gd name="adj3" fmla="val 16667"/>
          </a:avLst>
        </a:prstGeom>
        <a:solidFill>
          <a:schemeClr val="tx2">
            <a:lumMod val="40000"/>
            <a:lumOff val="6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400" b="1" u="sng">
              <a:solidFill>
                <a:schemeClr val="tx1"/>
              </a:solidFill>
            </a:rPr>
            <a:t>Adding additional rows </a:t>
          </a:r>
          <a:endParaRPr lang="en-US" sz="1100" baseline="0">
            <a:solidFill>
              <a:schemeClr val="tx1"/>
            </a:solidFill>
          </a:endParaRPr>
        </a:p>
        <a:p>
          <a:pPr algn="l"/>
          <a:r>
            <a:rPr lang="en-US" sz="1100" baseline="0">
              <a:solidFill>
                <a:schemeClr val="tx1"/>
              </a:solidFill>
            </a:rPr>
            <a:t>1) C</a:t>
          </a:r>
          <a:r>
            <a:rPr lang="en-US" sz="1100">
              <a:solidFill>
                <a:schemeClr val="tx1"/>
              </a:solidFill>
            </a:rPr>
            <a:t>opy an entire row by right clicking</a:t>
          </a:r>
          <a:r>
            <a:rPr lang="en-US" sz="1100" baseline="0">
              <a:solidFill>
                <a:schemeClr val="tx1"/>
              </a:solidFill>
            </a:rPr>
            <a:t> on the number #49 </a:t>
          </a:r>
          <a:r>
            <a:rPr lang="en-US" sz="1100">
              <a:solidFill>
                <a:schemeClr val="tx1"/>
              </a:solidFill>
            </a:rPr>
            <a:t>and the entire row should</a:t>
          </a:r>
          <a:r>
            <a:rPr lang="en-US" sz="1100" baseline="0">
              <a:solidFill>
                <a:schemeClr val="tx1"/>
              </a:solidFill>
            </a:rPr>
            <a:t> hi-light.  Then click Copy!</a:t>
          </a:r>
        </a:p>
        <a:p>
          <a:pPr algn="l"/>
          <a:r>
            <a:rPr lang="en-US" sz="1100" baseline="0">
              <a:solidFill>
                <a:schemeClr val="tx1"/>
              </a:solidFill>
            </a:rPr>
            <a:t>2) I</a:t>
          </a:r>
          <a:r>
            <a:rPr lang="en-US" sz="1100">
              <a:solidFill>
                <a:schemeClr val="tx1"/>
              </a:solidFill>
            </a:rPr>
            <a:t>nsert the amount of rows needed</a:t>
          </a:r>
          <a:r>
            <a:rPr lang="en-US" sz="1100" baseline="0">
              <a:solidFill>
                <a:schemeClr val="tx1"/>
              </a:solidFill>
            </a:rPr>
            <a:t> </a:t>
          </a:r>
          <a:r>
            <a:rPr lang="en-US" sz="1100">
              <a:solidFill>
                <a:schemeClr val="tx1"/>
              </a:solidFill>
            </a:rPr>
            <a:t>just above the last line of data, in this case anywhere above line 49</a:t>
          </a:r>
          <a:r>
            <a:rPr lang="en-US" sz="1100" baseline="0">
              <a:solidFill>
                <a:schemeClr val="tx1"/>
              </a:solidFill>
            </a:rPr>
            <a:t> to </a:t>
          </a:r>
          <a:r>
            <a:rPr lang="en-US" sz="1100">
              <a:solidFill>
                <a:schemeClr val="tx1"/>
              </a:solidFill>
            </a:rPr>
            <a:t>ensure all formatting will stay with the document. Excel will auto</a:t>
          </a:r>
          <a:r>
            <a:rPr lang="en-US" sz="1100" baseline="0">
              <a:solidFill>
                <a:schemeClr val="tx1"/>
              </a:solidFill>
            </a:rPr>
            <a:t> format including renumbering the data line sequences when this is completed correctly. </a:t>
          </a:r>
          <a:endParaRPr lang="en-US" sz="1100">
            <a:solidFill>
              <a:schemeClr val="tx1"/>
            </a:solidFill>
          </a:endParaRPr>
        </a:p>
      </xdr:txBody>
    </xdr:sp>
    <xdr:clientData/>
  </xdr:twoCellAnchor>
  <xdr:twoCellAnchor>
    <xdr:from>
      <xdr:col>14</xdr:col>
      <xdr:colOff>190500</xdr:colOff>
      <xdr:row>9</xdr:row>
      <xdr:rowOff>171451</xdr:rowOff>
    </xdr:from>
    <xdr:to>
      <xdr:col>18</xdr:col>
      <xdr:colOff>523875</xdr:colOff>
      <xdr:row>16</xdr:row>
      <xdr:rowOff>1</xdr:rowOff>
    </xdr:to>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10115550" y="1857376"/>
          <a:ext cx="2771775" cy="1162050"/>
        </a:xfrm>
        <a:prstGeom prst="rect">
          <a:avLst/>
        </a:prstGeom>
        <a:solidFill>
          <a:schemeClr val="tx2">
            <a:lumMod val="40000"/>
            <a:lumOff val="60000"/>
          </a:schemeClr>
        </a:solidFill>
        <a:ln w="28575" cap="rnd" cmpd="sng">
          <a:solidFill>
            <a:schemeClr val="tx2">
              <a:lumMod val="60000"/>
              <a:lumOff val="40000"/>
            </a:schemeClr>
          </a:solidFill>
        </a:ln>
        <a:scene3d>
          <a:camera prst="orthographicFront"/>
          <a:lightRig rig="threePt" dir="t"/>
        </a:scene3d>
        <a:sp3d extrusionH="57150" prstMaterial="softEdge">
          <a:bevelT w="69850" h="63500"/>
          <a:bevelB w="69850" h="63500"/>
          <a:extrusionClr>
            <a:schemeClr val="bg1">
              <a:lumMod val="85000"/>
            </a:schemeClr>
          </a:extrusion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chemeClr val="dk1"/>
              </a:solidFill>
              <a:effectLst/>
              <a:latin typeface="+mn-lt"/>
              <a:ea typeface="+mn-ea"/>
              <a:cs typeface="+mn-cs"/>
            </a:rPr>
            <a:t>User</a:t>
          </a:r>
          <a:endParaRPr lang="en-US" u="sng">
            <a:effectLst/>
          </a:endParaRPr>
        </a:p>
        <a:p>
          <a:r>
            <a:rPr lang="en-US" sz="1100">
              <a:solidFill>
                <a:schemeClr val="dk1"/>
              </a:solidFill>
              <a:effectLst/>
              <a:latin typeface="+mn-lt"/>
              <a:ea typeface="+mn-ea"/>
              <a:cs typeface="+mn-cs"/>
            </a:rPr>
            <a:t>Enter Dim/Spec,</a:t>
          </a:r>
          <a:r>
            <a:rPr lang="en-US" sz="1100" baseline="0">
              <a:solidFill>
                <a:schemeClr val="dk1"/>
              </a:solidFill>
              <a:effectLst/>
              <a:latin typeface="+mn-lt"/>
              <a:ea typeface="+mn-ea"/>
              <a:cs typeface="+mn-cs"/>
            </a:rPr>
            <a:t> -/+ Tolerances, Gage Type, Qty Tested and 5 piece measurements.  DO NOT CHANGE THE MIN/MAX fields (they allow the conditional formatting to work)</a:t>
          </a:r>
          <a:endParaRPr lang="en-US">
            <a:effectLst/>
          </a:endParaRPr>
        </a:p>
        <a:p>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281940</xdr:colOff>
      <xdr:row>7</xdr:row>
      <xdr:rowOff>358140</xdr:rowOff>
    </xdr:from>
    <xdr:to>
      <xdr:col>6</xdr:col>
      <xdr:colOff>281940</xdr:colOff>
      <xdr:row>7</xdr:row>
      <xdr:rowOff>358140</xdr:rowOff>
    </xdr:to>
    <xdr:sp macro="" textlink="">
      <xdr:nvSpPr>
        <xdr:cNvPr id="2" name="Line 1">
          <a:extLst>
            <a:ext uri="{FF2B5EF4-FFF2-40B4-BE49-F238E27FC236}">
              <a16:creationId xmlns:a16="http://schemas.microsoft.com/office/drawing/2014/main" id="{00000000-0008-0000-0700-000002000000}"/>
            </a:ext>
          </a:extLst>
        </xdr:cNvPr>
        <xdr:cNvSpPr>
          <a:spLocks noChangeShapeType="1"/>
        </xdr:cNvSpPr>
      </xdr:nvSpPr>
      <xdr:spPr bwMode="auto">
        <a:xfrm>
          <a:off x="4482465" y="205359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281940</xdr:colOff>
      <xdr:row>6</xdr:row>
      <xdr:rowOff>350520</xdr:rowOff>
    </xdr:from>
    <xdr:to>
      <xdr:col>6</xdr:col>
      <xdr:colOff>281940</xdr:colOff>
      <xdr:row>6</xdr:row>
      <xdr:rowOff>350520</xdr:rowOff>
    </xdr:to>
    <xdr:sp macro="" textlink="">
      <xdr:nvSpPr>
        <xdr:cNvPr id="3" name="Line 2">
          <a:extLst>
            <a:ext uri="{FF2B5EF4-FFF2-40B4-BE49-F238E27FC236}">
              <a16:creationId xmlns:a16="http://schemas.microsoft.com/office/drawing/2014/main" id="{00000000-0008-0000-0700-000003000000}"/>
            </a:ext>
          </a:extLst>
        </xdr:cNvPr>
        <xdr:cNvSpPr>
          <a:spLocks noChangeShapeType="1"/>
        </xdr:cNvSpPr>
      </xdr:nvSpPr>
      <xdr:spPr bwMode="auto">
        <a:xfrm>
          <a:off x="4482465" y="185547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7620</xdr:colOff>
      <xdr:row>0</xdr:row>
      <xdr:rowOff>83820</xdr:rowOff>
    </xdr:from>
    <xdr:to>
      <xdr:col>1</xdr:col>
      <xdr:colOff>1082040</xdr:colOff>
      <xdr:row>0</xdr:row>
      <xdr:rowOff>579148</xdr:rowOff>
    </xdr:to>
    <xdr:pic>
      <xdr:nvPicPr>
        <xdr:cNvPr id="4" name="Picture 310" descr="Amerequip Corporation">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 y="83820"/>
          <a:ext cx="1379220" cy="4953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7</xdr:col>
      <xdr:colOff>281940</xdr:colOff>
      <xdr:row>8</xdr:row>
      <xdr:rowOff>358140</xdr:rowOff>
    </xdr:from>
    <xdr:to>
      <xdr:col>7</xdr:col>
      <xdr:colOff>281940</xdr:colOff>
      <xdr:row>8</xdr:row>
      <xdr:rowOff>358140</xdr:rowOff>
    </xdr:to>
    <xdr:sp macro="" textlink="">
      <xdr:nvSpPr>
        <xdr:cNvPr id="2" name="Line 1">
          <a:extLst>
            <a:ext uri="{FF2B5EF4-FFF2-40B4-BE49-F238E27FC236}">
              <a16:creationId xmlns:a16="http://schemas.microsoft.com/office/drawing/2014/main" id="{00000000-0008-0000-0800-000002000000}"/>
            </a:ext>
          </a:extLst>
        </xdr:cNvPr>
        <xdr:cNvSpPr>
          <a:spLocks noChangeShapeType="1"/>
        </xdr:cNvSpPr>
      </xdr:nvSpPr>
      <xdr:spPr bwMode="auto">
        <a:xfrm>
          <a:off x="4834890" y="212026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281940</xdr:colOff>
      <xdr:row>7</xdr:row>
      <xdr:rowOff>350520</xdr:rowOff>
    </xdr:from>
    <xdr:to>
      <xdr:col>7</xdr:col>
      <xdr:colOff>281940</xdr:colOff>
      <xdr:row>7</xdr:row>
      <xdr:rowOff>350520</xdr:rowOff>
    </xdr:to>
    <xdr:sp macro="" textlink="">
      <xdr:nvSpPr>
        <xdr:cNvPr id="3" name="Line 2">
          <a:extLst>
            <a:ext uri="{FF2B5EF4-FFF2-40B4-BE49-F238E27FC236}">
              <a16:creationId xmlns:a16="http://schemas.microsoft.com/office/drawing/2014/main" id="{00000000-0008-0000-0800-000003000000}"/>
            </a:ext>
          </a:extLst>
        </xdr:cNvPr>
        <xdr:cNvSpPr>
          <a:spLocks noChangeShapeType="1"/>
        </xdr:cNvSpPr>
      </xdr:nvSpPr>
      <xdr:spPr bwMode="auto">
        <a:xfrm>
          <a:off x="4834890" y="196024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281940</xdr:colOff>
      <xdr:row>8</xdr:row>
      <xdr:rowOff>358140</xdr:rowOff>
    </xdr:from>
    <xdr:to>
      <xdr:col>9</xdr:col>
      <xdr:colOff>281940</xdr:colOff>
      <xdr:row>8</xdr:row>
      <xdr:rowOff>358140</xdr:rowOff>
    </xdr:to>
    <xdr:sp macro="" textlink="">
      <xdr:nvSpPr>
        <xdr:cNvPr id="4" name="Line 4">
          <a:extLst>
            <a:ext uri="{FF2B5EF4-FFF2-40B4-BE49-F238E27FC236}">
              <a16:creationId xmlns:a16="http://schemas.microsoft.com/office/drawing/2014/main" id="{00000000-0008-0000-0800-000004000000}"/>
            </a:ext>
          </a:extLst>
        </xdr:cNvPr>
        <xdr:cNvSpPr>
          <a:spLocks noChangeShapeType="1"/>
        </xdr:cNvSpPr>
      </xdr:nvSpPr>
      <xdr:spPr bwMode="auto">
        <a:xfrm>
          <a:off x="6549390" y="212026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274320</xdr:colOff>
      <xdr:row>29</xdr:row>
      <xdr:rowOff>358140</xdr:rowOff>
    </xdr:from>
    <xdr:to>
      <xdr:col>7</xdr:col>
      <xdr:colOff>274320</xdr:colOff>
      <xdr:row>29</xdr:row>
      <xdr:rowOff>358140</xdr:rowOff>
    </xdr:to>
    <xdr:sp macro="" textlink="">
      <xdr:nvSpPr>
        <xdr:cNvPr id="3" name="Line 1">
          <a:extLst>
            <a:ext uri="{FF2B5EF4-FFF2-40B4-BE49-F238E27FC236}">
              <a16:creationId xmlns:a16="http://schemas.microsoft.com/office/drawing/2014/main" id="{00000000-0008-0000-0900-000003000000}"/>
            </a:ext>
          </a:extLst>
        </xdr:cNvPr>
        <xdr:cNvSpPr>
          <a:spLocks noChangeShapeType="1"/>
        </xdr:cNvSpPr>
      </xdr:nvSpPr>
      <xdr:spPr bwMode="auto">
        <a:xfrm>
          <a:off x="3265170" y="719709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274320</xdr:colOff>
      <xdr:row>28</xdr:row>
      <xdr:rowOff>350520</xdr:rowOff>
    </xdr:from>
    <xdr:to>
      <xdr:col>7</xdr:col>
      <xdr:colOff>274320</xdr:colOff>
      <xdr:row>28</xdr:row>
      <xdr:rowOff>350520</xdr:rowOff>
    </xdr:to>
    <xdr:sp macro="" textlink="">
      <xdr:nvSpPr>
        <xdr:cNvPr id="4" name="Line 2">
          <a:extLst>
            <a:ext uri="{FF2B5EF4-FFF2-40B4-BE49-F238E27FC236}">
              <a16:creationId xmlns:a16="http://schemas.microsoft.com/office/drawing/2014/main" id="{00000000-0008-0000-0900-000004000000}"/>
            </a:ext>
          </a:extLst>
        </xdr:cNvPr>
        <xdr:cNvSpPr>
          <a:spLocks noChangeShapeType="1"/>
        </xdr:cNvSpPr>
      </xdr:nvSpPr>
      <xdr:spPr bwMode="auto">
        <a:xfrm>
          <a:off x="3265170" y="682752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3</xdr:col>
          <xdr:colOff>68580</xdr:colOff>
          <xdr:row>6</xdr:row>
          <xdr:rowOff>144780</xdr:rowOff>
        </xdr:from>
        <xdr:to>
          <xdr:col>4</xdr:col>
          <xdr:colOff>114300</xdr:colOff>
          <xdr:row>8</xdr:row>
          <xdr:rowOff>0</xdr:rowOff>
        </xdr:to>
        <xdr:sp macro="" textlink="">
          <xdr:nvSpPr>
            <xdr:cNvPr id="125953" name="Check Box 1" hidden="1">
              <a:extLst>
                <a:ext uri="{63B3BB69-23CF-44E3-9099-C40C66FF867C}">
                  <a14:compatExt spid="_x0000_s125953"/>
                </a:ext>
                <a:ext uri="{FF2B5EF4-FFF2-40B4-BE49-F238E27FC236}">
                  <a16:creationId xmlns:a16="http://schemas.microsoft.com/office/drawing/2014/main" id="{00000000-0008-0000-0900-000001EC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7</xdr:row>
          <xdr:rowOff>144780</xdr:rowOff>
        </xdr:from>
        <xdr:to>
          <xdr:col>4</xdr:col>
          <xdr:colOff>114300</xdr:colOff>
          <xdr:row>8</xdr:row>
          <xdr:rowOff>152400</xdr:rowOff>
        </xdr:to>
        <xdr:sp macro="" textlink="">
          <xdr:nvSpPr>
            <xdr:cNvPr id="125954" name="Check Box 2" hidden="1">
              <a:extLst>
                <a:ext uri="{63B3BB69-23CF-44E3-9099-C40C66FF867C}">
                  <a14:compatExt spid="_x0000_s125954"/>
                </a:ext>
                <a:ext uri="{FF2B5EF4-FFF2-40B4-BE49-F238E27FC236}">
                  <a16:creationId xmlns:a16="http://schemas.microsoft.com/office/drawing/2014/main" id="{00000000-0008-0000-0900-000002EC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297180</xdr:colOff>
          <xdr:row>7</xdr:row>
          <xdr:rowOff>144780</xdr:rowOff>
        </xdr:from>
        <xdr:to>
          <xdr:col>8</xdr:col>
          <xdr:colOff>601980</xdr:colOff>
          <xdr:row>8</xdr:row>
          <xdr:rowOff>152400</xdr:rowOff>
        </xdr:to>
        <xdr:sp macro="" textlink="">
          <xdr:nvSpPr>
            <xdr:cNvPr id="125955" name="Check Box 3" hidden="1">
              <a:extLst>
                <a:ext uri="{63B3BB69-23CF-44E3-9099-C40C66FF867C}">
                  <a14:compatExt spid="_x0000_s125955"/>
                </a:ext>
                <a:ext uri="{FF2B5EF4-FFF2-40B4-BE49-F238E27FC236}">
                  <a16:creationId xmlns:a16="http://schemas.microsoft.com/office/drawing/2014/main" id="{00000000-0008-0000-0900-000003EC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297180</xdr:colOff>
          <xdr:row>6</xdr:row>
          <xdr:rowOff>152400</xdr:rowOff>
        </xdr:from>
        <xdr:to>
          <xdr:col>8</xdr:col>
          <xdr:colOff>601980</xdr:colOff>
          <xdr:row>8</xdr:row>
          <xdr:rowOff>0</xdr:rowOff>
        </xdr:to>
        <xdr:sp macro="" textlink="">
          <xdr:nvSpPr>
            <xdr:cNvPr id="125956" name="Check Box 4" hidden="1">
              <a:extLst>
                <a:ext uri="{63B3BB69-23CF-44E3-9099-C40C66FF867C}">
                  <a14:compatExt spid="_x0000_s125956"/>
                </a:ext>
                <a:ext uri="{FF2B5EF4-FFF2-40B4-BE49-F238E27FC236}">
                  <a16:creationId xmlns:a16="http://schemas.microsoft.com/office/drawing/2014/main" id="{00000000-0008-0000-0900-000004EC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6</xdr:row>
          <xdr:rowOff>144780</xdr:rowOff>
        </xdr:from>
        <xdr:to>
          <xdr:col>15</xdr:col>
          <xdr:colOff>83820</xdr:colOff>
          <xdr:row>8</xdr:row>
          <xdr:rowOff>0</xdr:rowOff>
        </xdr:to>
        <xdr:sp macro="" textlink="">
          <xdr:nvSpPr>
            <xdr:cNvPr id="125957" name="Check Box 5" hidden="1">
              <a:extLst>
                <a:ext uri="{63B3BB69-23CF-44E3-9099-C40C66FF867C}">
                  <a14:compatExt spid="_x0000_s125957"/>
                </a:ext>
                <a:ext uri="{FF2B5EF4-FFF2-40B4-BE49-F238E27FC236}">
                  <a16:creationId xmlns:a16="http://schemas.microsoft.com/office/drawing/2014/main" id="{00000000-0008-0000-0900-000005EC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7</xdr:row>
          <xdr:rowOff>144780</xdr:rowOff>
        </xdr:from>
        <xdr:to>
          <xdr:col>15</xdr:col>
          <xdr:colOff>83820</xdr:colOff>
          <xdr:row>8</xdr:row>
          <xdr:rowOff>152400</xdr:rowOff>
        </xdr:to>
        <xdr:sp macro="" textlink="">
          <xdr:nvSpPr>
            <xdr:cNvPr id="125958" name="Check Box 6" hidden="1">
              <a:extLst>
                <a:ext uri="{63B3BB69-23CF-44E3-9099-C40C66FF867C}">
                  <a14:compatExt spid="_x0000_s125958"/>
                </a:ext>
                <a:ext uri="{FF2B5EF4-FFF2-40B4-BE49-F238E27FC236}">
                  <a16:creationId xmlns:a16="http://schemas.microsoft.com/office/drawing/2014/main" id="{00000000-0008-0000-0900-000006EC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Validations\PPAP\%23PPAP%20Documents\PUR%2030%20-%20PPAP%20BOOKLET%20-%20%20rev0%2020140723%20(CNH%20PPAP%20Form).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Supplier%20Management\Supplier-PPAP-Forms-Pac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SW"/>
      <sheetName val="IRW"/>
      <sheetName val="SREA"/>
      <sheetName val="Dimensional"/>
      <sheetName val="Test Report"/>
      <sheetName val="SUPPLIER TEST PLAN"/>
      <sheetName val="DESIGN FMEA"/>
      <sheetName val="PROCESS FMEA"/>
      <sheetName val="Control Plan"/>
      <sheetName val="Packaging"/>
      <sheetName val="Capability"/>
      <sheetName val="Gage R&amp;R"/>
      <sheetName val="SREA Mgmt"/>
      <sheetName val="Symbols"/>
      <sheetName val="Drop Down"/>
      <sheetName val="PUR 30 - PPAP BOOKLET -  rev0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AP Supplier Checklist"/>
      <sheetName val="PSW GM_Ford"/>
      <sheetName val="PSW Hyundia_KIA"/>
      <sheetName val="Control Plan"/>
      <sheetName val="Design FMEA"/>
      <sheetName val="Process FMEA"/>
      <sheetName val="Dim Data Sheet"/>
      <sheetName val="SREA"/>
      <sheetName val="Packaging Form"/>
      <sheetName val="GR&amp;R Multiple"/>
      <sheetName val="Ppk"/>
      <sheetName val="Cpk "/>
      <sheetName val="ECN Breakpoint"/>
      <sheetName val="Valid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
          <cell r="A1" t="str">
            <v>Yes</v>
          </cell>
        </row>
        <row r="2">
          <cell r="A2" t="str">
            <v>No</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56.xml"/><Relationship Id="rId3" Type="http://schemas.openxmlformats.org/officeDocument/2006/relationships/ctrlProp" Target="../ctrlProps/ctrlProp51.xml"/><Relationship Id="rId7" Type="http://schemas.openxmlformats.org/officeDocument/2006/relationships/ctrlProp" Target="../ctrlProps/ctrlProp55.xml"/><Relationship Id="rId2" Type="http://schemas.openxmlformats.org/officeDocument/2006/relationships/vmlDrawing" Target="../drawings/vmlDrawing3.vml"/><Relationship Id="rId1" Type="http://schemas.openxmlformats.org/officeDocument/2006/relationships/drawing" Target="../drawings/drawing9.xml"/><Relationship Id="rId6" Type="http://schemas.openxmlformats.org/officeDocument/2006/relationships/ctrlProp" Target="../ctrlProps/ctrlProp54.xml"/><Relationship Id="rId5" Type="http://schemas.openxmlformats.org/officeDocument/2006/relationships/ctrlProp" Target="../ctrlProps/ctrlProp53.xml"/><Relationship Id="rId4" Type="http://schemas.openxmlformats.org/officeDocument/2006/relationships/ctrlProp" Target="../ctrlProps/ctrlProp5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ctrlProp" Target="../ctrlProps/ctrlProp59.xml"/><Relationship Id="rId5" Type="http://schemas.openxmlformats.org/officeDocument/2006/relationships/ctrlProp" Target="../ctrlProps/ctrlProp58.xml"/><Relationship Id="rId4" Type="http://schemas.openxmlformats.org/officeDocument/2006/relationships/ctrlProp" Target="../ctrlProps/ctrlProp57.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5.vml"/><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3.bin"/><Relationship Id="rId6"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47.xml"/><Relationship Id="rId2" Type="http://schemas.openxmlformats.org/officeDocument/2006/relationships/vmlDrawing" Target="../drawings/vmlDrawing2.vml"/><Relationship Id="rId1" Type="http://schemas.openxmlformats.org/officeDocument/2006/relationships/drawing" Target="../drawings/drawing5.xml"/><Relationship Id="rId6" Type="http://schemas.openxmlformats.org/officeDocument/2006/relationships/ctrlProp" Target="../ctrlProps/ctrlProp50.xml"/><Relationship Id="rId5" Type="http://schemas.openxmlformats.org/officeDocument/2006/relationships/ctrlProp" Target="../ctrlProps/ctrlProp49.xml"/><Relationship Id="rId4" Type="http://schemas.openxmlformats.org/officeDocument/2006/relationships/ctrlProp" Target="../ctrlProps/ctrlProp48.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0E2B2-89E4-4674-8442-3BDE30D3AEBD}">
  <sheetPr>
    <tabColor theme="4" tint="0.59999389629810485"/>
    <pageSetUpPr fitToPage="1"/>
  </sheetPr>
  <dimension ref="B1:K36"/>
  <sheetViews>
    <sheetView showGridLines="0" view="pageLayout" topLeftCell="A19" zoomScaleNormal="80" workbookViewId="0">
      <selection activeCell="B32" sqref="B32:K32"/>
    </sheetView>
  </sheetViews>
  <sheetFormatPr defaultRowHeight="14.4" x14ac:dyDescent="0.3"/>
  <cols>
    <col min="1" max="1" width="3" customWidth="1"/>
    <col min="2" max="11" width="10.6640625" customWidth="1"/>
  </cols>
  <sheetData>
    <row r="1" spans="2:11" ht="6" customHeight="1" x14ac:dyDescent="0.3"/>
    <row r="2" spans="2:11" x14ac:dyDescent="0.3">
      <c r="B2" s="1014" t="s">
        <v>639</v>
      </c>
      <c r="C2" s="1014"/>
      <c r="D2" s="1014"/>
      <c r="E2" s="1014"/>
      <c r="F2" s="1014"/>
      <c r="G2" s="1014"/>
      <c r="H2" s="1014"/>
      <c r="I2" s="1014"/>
      <c r="J2" s="1014"/>
      <c r="K2" s="1014"/>
    </row>
    <row r="3" spans="2:11" x14ac:dyDescent="0.3">
      <c r="B3" s="1014"/>
      <c r="C3" s="1014"/>
      <c r="D3" s="1014"/>
      <c r="E3" s="1014"/>
      <c r="F3" s="1014"/>
      <c r="G3" s="1014"/>
      <c r="H3" s="1014"/>
      <c r="I3" s="1014"/>
      <c r="J3" s="1014"/>
      <c r="K3" s="1014"/>
    </row>
    <row r="4" spans="2:11" x14ac:dyDescent="0.3">
      <c r="B4" s="1014"/>
      <c r="C4" s="1014"/>
      <c r="D4" s="1014"/>
      <c r="E4" s="1014"/>
      <c r="F4" s="1014"/>
      <c r="G4" s="1014"/>
      <c r="H4" s="1014"/>
      <c r="I4" s="1014"/>
      <c r="J4" s="1014"/>
      <c r="K4" s="1014"/>
    </row>
    <row r="22" spans="2:11" x14ac:dyDescent="0.3">
      <c r="B22" s="1015" t="s">
        <v>641</v>
      </c>
      <c r="C22" s="1015"/>
      <c r="D22" s="1015"/>
      <c r="E22" s="1015"/>
      <c r="F22" s="1015"/>
      <c r="G22" s="1015"/>
      <c r="H22" s="1015"/>
      <c r="I22" s="1015"/>
      <c r="J22" s="1015"/>
      <c r="K22" s="1015"/>
    </row>
    <row r="32" spans="2:11" ht="21" x14ac:dyDescent="0.4">
      <c r="B32" s="1013" t="s">
        <v>795</v>
      </c>
      <c r="C32" s="1013"/>
      <c r="D32" s="1013"/>
      <c r="E32" s="1013"/>
      <c r="F32" s="1013"/>
      <c r="G32" s="1013"/>
      <c r="H32" s="1013"/>
      <c r="I32" s="1013"/>
      <c r="J32" s="1013"/>
      <c r="K32" s="1013"/>
    </row>
    <row r="33" spans="2:11" ht="21" x14ac:dyDescent="0.4">
      <c r="B33" s="1013" t="s">
        <v>640</v>
      </c>
      <c r="C33" s="1013"/>
      <c r="D33" s="1013"/>
      <c r="E33" s="1013"/>
      <c r="F33" s="1013"/>
      <c r="G33" s="1013"/>
      <c r="H33" s="1013"/>
      <c r="I33" s="1013"/>
      <c r="J33" s="1013"/>
      <c r="K33" s="1013"/>
    </row>
    <row r="34" spans="2:11" ht="21" x14ac:dyDescent="0.4">
      <c r="B34" s="1013"/>
      <c r="C34" s="1013"/>
      <c r="D34" s="1013"/>
      <c r="E34" s="1013"/>
      <c r="F34" s="1013"/>
      <c r="G34" s="1013"/>
      <c r="H34" s="1013"/>
      <c r="I34" s="1013"/>
      <c r="J34" s="1013"/>
      <c r="K34" s="1013"/>
    </row>
    <row r="35" spans="2:11" ht="21" x14ac:dyDescent="0.4">
      <c r="B35" s="1013" t="s">
        <v>788</v>
      </c>
      <c r="C35" s="1013"/>
      <c r="D35" s="1013"/>
      <c r="E35" s="1013"/>
      <c r="F35" s="1013"/>
      <c r="G35" s="1013"/>
      <c r="H35" s="1013"/>
      <c r="I35" s="1013"/>
      <c r="J35" s="1013"/>
      <c r="K35" s="1013"/>
    </row>
    <row r="36" spans="2:11" ht="21" x14ac:dyDescent="0.4">
      <c r="B36" s="1013" t="s">
        <v>789</v>
      </c>
      <c r="C36" s="1013"/>
      <c r="D36" s="1013"/>
      <c r="E36" s="1013"/>
      <c r="F36" s="1013"/>
      <c r="G36" s="1013"/>
      <c r="H36" s="1013"/>
      <c r="I36" s="1013"/>
      <c r="J36" s="1013"/>
      <c r="K36" s="1013"/>
    </row>
  </sheetData>
  <mergeCells count="7">
    <mergeCell ref="B36:K36"/>
    <mergeCell ref="B2:K4"/>
    <mergeCell ref="B33:K33"/>
    <mergeCell ref="B34:K34"/>
    <mergeCell ref="B22:K22"/>
    <mergeCell ref="B35:K35"/>
    <mergeCell ref="B32:K32"/>
  </mergeCells>
  <pageMargins left="0.7" right="0.7" top="0.75" bottom="0.75" header="0.3" footer="0.3"/>
  <pageSetup scale="82"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338A0-ED72-48EE-AC5D-FBAFC64C08E9}">
  <sheetPr>
    <tabColor rgb="FF00B050"/>
  </sheetPr>
  <dimension ref="A1:W41"/>
  <sheetViews>
    <sheetView workbookViewId="0">
      <selection activeCell="O34" sqref="O34"/>
    </sheetView>
  </sheetViews>
  <sheetFormatPr defaultColWidth="9.109375" defaultRowHeight="13.2" x14ac:dyDescent="0.25"/>
  <cols>
    <col min="1" max="1" width="12.5546875" style="647" customWidth="1"/>
    <col min="2" max="2" width="15.44140625" style="647" customWidth="1"/>
    <col min="3" max="3" width="9.88671875" style="647" hidden="1" customWidth="1"/>
    <col min="4" max="4" width="3.88671875" style="647" customWidth="1"/>
    <col min="5" max="5" width="1.88671875" style="647" customWidth="1"/>
    <col min="6" max="6" width="4.109375" style="647" bestFit="1" customWidth="1"/>
    <col min="7" max="7" width="7" style="647" customWidth="1"/>
    <col min="8" max="8" width="8.88671875" style="647" bestFit="1" customWidth="1"/>
    <col min="9" max="9" width="9.88671875" style="647" customWidth="1"/>
    <col min="10" max="10" width="7.5546875" style="647" customWidth="1"/>
    <col min="11" max="17" width="4.109375" style="647" customWidth="1"/>
    <col min="18" max="18" width="4.88671875" style="647" bestFit="1" customWidth="1"/>
    <col min="19" max="20" width="4.109375" style="647" customWidth="1"/>
    <col min="21" max="21" width="3.88671875" style="647" customWidth="1"/>
    <col min="22" max="22" width="4.109375" style="647" hidden="1" customWidth="1"/>
    <col min="23" max="23" width="13.109375" style="647" customWidth="1"/>
    <col min="24" max="16384" width="9.109375" style="647"/>
  </cols>
  <sheetData>
    <row r="1" spans="1:23" ht="21.6" thickBot="1" x14ac:dyDescent="0.45">
      <c r="A1" s="1415" t="s">
        <v>706</v>
      </c>
      <c r="B1" s="1416"/>
      <c r="C1" s="1416"/>
      <c r="D1" s="1416"/>
      <c r="E1" s="1416"/>
      <c r="F1" s="1416"/>
      <c r="G1" s="1416"/>
      <c r="H1" s="1416"/>
      <c r="I1" s="1416"/>
      <c r="J1" s="1416"/>
      <c r="K1" s="1416"/>
      <c r="L1" s="1416"/>
      <c r="M1" s="1416"/>
      <c r="N1" s="1416"/>
      <c r="O1" s="1416"/>
      <c r="P1" s="1417"/>
      <c r="Q1" s="1417"/>
      <c r="R1" s="1417"/>
      <c r="S1" s="1417"/>
      <c r="T1" s="1417"/>
      <c r="U1" s="1417"/>
      <c r="V1" s="1417"/>
      <c r="W1" s="1417"/>
    </row>
    <row r="2" spans="1:23" ht="15" customHeight="1" x14ac:dyDescent="0.25">
      <c r="A2" s="796" t="s">
        <v>707</v>
      </c>
      <c r="B2" s="1418" t="str">
        <f>INTRO!D15</f>
        <v>PART NUMBER</v>
      </c>
      <c r="C2" s="1418"/>
      <c r="D2" s="1418"/>
      <c r="E2" s="1418"/>
      <c r="F2" s="1418"/>
      <c r="G2" s="1419"/>
      <c r="H2" s="797" t="s">
        <v>708</v>
      </c>
      <c r="I2" s="1357"/>
      <c r="J2" s="1357"/>
      <c r="K2" s="1357"/>
      <c r="L2" s="1357"/>
      <c r="M2" s="1357"/>
      <c r="N2" s="1357"/>
      <c r="O2" s="1358"/>
      <c r="P2" s="796" t="s">
        <v>709</v>
      </c>
      <c r="Q2" s="798"/>
      <c r="R2" s="798"/>
      <c r="S2" s="798"/>
      <c r="T2" s="798"/>
      <c r="U2" s="798"/>
      <c r="V2" s="798"/>
      <c r="W2" s="800"/>
    </row>
    <row r="3" spans="1:23" ht="13.8" thickBot="1" x14ac:dyDescent="0.3">
      <c r="A3" s="801" t="s">
        <v>710</v>
      </c>
      <c r="B3" s="1420"/>
      <c r="C3" s="1420"/>
      <c r="D3" s="1420"/>
      <c r="E3" s="1420"/>
      <c r="F3" s="1420"/>
      <c r="G3" s="1421"/>
      <c r="H3" s="802" t="s">
        <v>710</v>
      </c>
      <c r="I3" s="1359"/>
      <c r="J3" s="1359"/>
      <c r="K3" s="1359"/>
      <c r="L3" s="1359"/>
      <c r="M3" s="1359"/>
      <c r="N3" s="1359"/>
      <c r="O3" s="1360"/>
      <c r="P3" s="801"/>
      <c r="S3" s="804"/>
      <c r="W3" s="805"/>
    </row>
    <row r="4" spans="1:23" ht="15" customHeight="1" x14ac:dyDescent="0.25">
      <c r="A4" s="796" t="s">
        <v>707</v>
      </c>
      <c r="B4" s="1418" t="str">
        <f>INTRO!D14</f>
        <v>PART NAME</v>
      </c>
      <c r="C4" s="1418"/>
      <c r="D4" s="1418"/>
      <c r="E4" s="1418"/>
      <c r="F4" s="1418"/>
      <c r="G4" s="1419"/>
      <c r="H4" s="797" t="s">
        <v>711</v>
      </c>
      <c r="I4" s="798"/>
      <c r="J4" s="799"/>
      <c r="K4" s="798"/>
      <c r="L4" s="806"/>
      <c r="M4" s="797" t="s">
        <v>712</v>
      </c>
      <c r="N4" s="798"/>
      <c r="O4" s="1361" t="str">
        <f>INTRO!D16</f>
        <v>REV LEVEL</v>
      </c>
      <c r="P4" s="1361"/>
      <c r="Q4" s="1362"/>
      <c r="R4" s="796" t="s">
        <v>57</v>
      </c>
      <c r="S4" s="798"/>
      <c r="T4" s="798"/>
      <c r="U4" s="798"/>
      <c r="V4" s="798"/>
      <c r="W4" s="800"/>
    </row>
    <row r="5" spans="1:23" ht="13.8" thickBot="1" x14ac:dyDescent="0.3">
      <c r="A5" s="807" t="s">
        <v>713</v>
      </c>
      <c r="B5" s="1349"/>
      <c r="C5" s="1349"/>
      <c r="D5" s="1349"/>
      <c r="E5" s="1349"/>
      <c r="F5" s="1349"/>
      <c r="G5" s="1367"/>
      <c r="H5" s="808" t="s">
        <v>714</v>
      </c>
      <c r="I5" s="809"/>
      <c r="J5" s="810"/>
      <c r="K5" s="809"/>
      <c r="L5" s="811"/>
      <c r="M5" s="808"/>
      <c r="O5" s="1363"/>
      <c r="P5" s="1363"/>
      <c r="Q5" s="1364"/>
      <c r="R5" s="812"/>
      <c r="S5" s="813"/>
      <c r="T5" s="814"/>
      <c r="U5" s="814"/>
      <c r="V5" s="814"/>
      <c r="W5" s="815"/>
    </row>
    <row r="6" spans="1:23" ht="15" customHeight="1" x14ac:dyDescent="0.25">
      <c r="A6" s="801" t="s">
        <v>715</v>
      </c>
      <c r="B6" s="1365" t="s">
        <v>662</v>
      </c>
      <c r="C6" s="1365"/>
      <c r="D6" s="1365"/>
      <c r="E6" s="1365"/>
      <c r="F6" s="1365"/>
      <c r="G6" s="1365"/>
      <c r="H6" s="1365"/>
      <c r="I6" s="1366"/>
      <c r="J6" s="818" t="s">
        <v>716</v>
      </c>
      <c r="K6" s="816"/>
      <c r="L6" s="816"/>
      <c r="M6" s="1368"/>
      <c r="N6" s="1369"/>
      <c r="O6" s="818" t="s">
        <v>717</v>
      </c>
      <c r="P6" s="816"/>
      <c r="Q6" s="816"/>
      <c r="R6" s="805"/>
      <c r="S6" s="802" t="s">
        <v>717</v>
      </c>
      <c r="W6" s="805"/>
    </row>
    <row r="7" spans="1:23" x14ac:dyDescent="0.25">
      <c r="A7" s="807" t="s">
        <v>713</v>
      </c>
      <c r="B7" s="1349"/>
      <c r="C7" s="1349"/>
      <c r="D7" s="1349"/>
      <c r="E7" s="1349"/>
      <c r="F7" s="1349"/>
      <c r="G7" s="1349"/>
      <c r="H7" s="1349"/>
      <c r="I7" s="1367"/>
      <c r="J7" s="808" t="s">
        <v>718</v>
      </c>
      <c r="K7" s="809"/>
      <c r="L7" s="809"/>
      <c r="M7" s="1107"/>
      <c r="N7" s="1370"/>
      <c r="O7" s="808" t="s">
        <v>714</v>
      </c>
      <c r="P7" s="1107"/>
      <c r="Q7" s="1107"/>
      <c r="R7" s="1371"/>
      <c r="S7" s="808" t="s">
        <v>714</v>
      </c>
      <c r="T7" s="1349"/>
      <c r="U7" s="1349"/>
      <c r="V7" s="1349"/>
      <c r="W7" s="1350"/>
    </row>
    <row r="8" spans="1:23" x14ac:dyDescent="0.25">
      <c r="A8" s="820" t="s">
        <v>719</v>
      </c>
      <c r="B8" s="816"/>
      <c r="C8" s="816"/>
      <c r="D8" s="816"/>
      <c r="E8" s="821" t="s">
        <v>720</v>
      </c>
      <c r="F8" s="816"/>
      <c r="G8" s="816"/>
      <c r="H8" s="816"/>
      <c r="I8" s="816"/>
      <c r="J8" s="821" t="s">
        <v>721</v>
      </c>
      <c r="K8" s="816"/>
      <c r="L8" s="816"/>
      <c r="M8" s="816"/>
      <c r="N8" s="816"/>
      <c r="O8" s="816"/>
      <c r="P8" s="821" t="s">
        <v>722</v>
      </c>
      <c r="Q8" s="816"/>
      <c r="R8" s="816"/>
      <c r="S8" s="816"/>
      <c r="T8" s="817"/>
      <c r="U8" s="818" t="s">
        <v>723</v>
      </c>
      <c r="V8" s="816"/>
      <c r="W8" s="822"/>
    </row>
    <row r="9" spans="1:23" ht="13.8" thickBot="1" x14ac:dyDescent="0.3">
      <c r="A9" s="801" t="s">
        <v>724</v>
      </c>
      <c r="E9" s="823" t="s">
        <v>725</v>
      </c>
      <c r="J9" s="823" t="s">
        <v>726</v>
      </c>
      <c r="P9" s="823" t="s">
        <v>727</v>
      </c>
      <c r="T9" s="824"/>
      <c r="U9" s="825"/>
      <c r="V9" s="803"/>
      <c r="W9" s="805"/>
    </row>
    <row r="10" spans="1:23" ht="16.2" thickBot="1" x14ac:dyDescent="0.35">
      <c r="A10" s="826"/>
      <c r="B10" s="827"/>
      <c r="C10" s="827"/>
      <c r="D10" s="827"/>
      <c r="E10" s="827"/>
      <c r="F10" s="827"/>
      <c r="G10" s="827"/>
      <c r="H10" s="827"/>
      <c r="I10" s="827"/>
      <c r="J10" s="827"/>
      <c r="K10" s="827"/>
      <c r="L10" s="828" t="s">
        <v>728</v>
      </c>
      <c r="M10" s="827"/>
      <c r="N10" s="827"/>
      <c r="O10" s="827"/>
      <c r="P10" s="827"/>
      <c r="Q10" s="827"/>
      <c r="R10" s="827"/>
      <c r="S10" s="827"/>
      <c r="T10" s="827"/>
      <c r="U10" s="827"/>
      <c r="V10" s="827"/>
      <c r="W10" s="829"/>
    </row>
    <row r="11" spans="1:23" ht="13.8" thickBot="1" x14ac:dyDescent="0.3">
      <c r="A11" s="1422" t="s">
        <v>729</v>
      </c>
      <c r="B11" s="1423"/>
      <c r="C11" s="1424"/>
      <c r="D11" s="1425" t="s">
        <v>730</v>
      </c>
      <c r="E11" s="1426"/>
      <c r="F11" s="1426"/>
      <c r="G11" s="1425" t="s">
        <v>731</v>
      </c>
      <c r="H11" s="1427"/>
      <c r="I11" s="830"/>
      <c r="J11" s="831"/>
      <c r="K11" s="831"/>
      <c r="L11" s="831"/>
      <c r="M11" s="1426" t="s">
        <v>732</v>
      </c>
      <c r="N11" s="1426"/>
      <c r="O11" s="1426"/>
      <c r="P11" s="1426"/>
      <c r="Q11" s="1426"/>
      <c r="R11" s="1426"/>
      <c r="S11" s="1426"/>
      <c r="T11" s="831"/>
      <c r="U11" s="827"/>
      <c r="V11" s="827"/>
      <c r="W11" s="829"/>
    </row>
    <row r="12" spans="1:23" x14ac:dyDescent="0.25">
      <c r="A12" s="832" t="s">
        <v>733</v>
      </c>
      <c r="D12" s="833"/>
      <c r="E12" s="809"/>
      <c r="F12" s="811"/>
      <c r="G12" s="834"/>
      <c r="H12" s="819"/>
      <c r="I12" s="1428" t="s">
        <v>753</v>
      </c>
      <c r="J12" s="1429"/>
      <c r="K12" s="1429"/>
      <c r="L12" s="1429"/>
      <c r="M12" s="1429"/>
      <c r="N12" s="1429"/>
      <c r="O12" s="1429"/>
      <c r="P12" s="1429"/>
      <c r="Q12" s="1429"/>
      <c r="R12" s="1429"/>
      <c r="S12" s="1429"/>
      <c r="T12" s="1429"/>
      <c r="U12" s="1429"/>
      <c r="V12" s="1429"/>
      <c r="W12" s="1430"/>
    </row>
    <row r="13" spans="1:23" x14ac:dyDescent="0.25">
      <c r="A13" s="832" t="s">
        <v>734</v>
      </c>
      <c r="D13" s="835"/>
      <c r="E13" s="836"/>
      <c r="F13" s="837"/>
      <c r="G13" s="838"/>
      <c r="H13" s="839"/>
      <c r="I13" s="1431"/>
      <c r="J13" s="1432"/>
      <c r="K13" s="1432"/>
      <c r="L13" s="1432"/>
      <c r="M13" s="1432"/>
      <c r="N13" s="1432"/>
      <c r="O13" s="1432"/>
      <c r="P13" s="1432"/>
      <c r="Q13" s="1432"/>
      <c r="R13" s="1432"/>
      <c r="S13" s="1432"/>
      <c r="T13" s="1432"/>
      <c r="U13" s="1432"/>
      <c r="V13" s="1432"/>
      <c r="W13" s="1433"/>
    </row>
    <row r="14" spans="1:23" x14ac:dyDescent="0.25">
      <c r="A14" s="832" t="s">
        <v>735</v>
      </c>
      <c r="B14" s="840"/>
      <c r="C14" s="840"/>
      <c r="D14" s="841"/>
      <c r="E14" s="836"/>
      <c r="F14" s="837"/>
      <c r="G14" s="838"/>
      <c r="H14" s="839"/>
      <c r="I14" s="1431"/>
      <c r="J14" s="1432"/>
      <c r="K14" s="1432"/>
      <c r="L14" s="1432"/>
      <c r="M14" s="1432"/>
      <c r="N14" s="1432"/>
      <c r="O14" s="1432"/>
      <c r="P14" s="1432"/>
      <c r="Q14" s="1432"/>
      <c r="R14" s="1432"/>
      <c r="S14" s="1432"/>
      <c r="T14" s="1432"/>
      <c r="U14" s="1432"/>
      <c r="V14" s="1432"/>
      <c r="W14" s="1433"/>
    </row>
    <row r="15" spans="1:23" x14ac:dyDescent="0.25">
      <c r="A15" s="842" t="s">
        <v>736</v>
      </c>
      <c r="B15" s="843"/>
      <c r="C15" s="843"/>
      <c r="D15" s="844"/>
      <c r="E15" s="845"/>
      <c r="F15" s="846"/>
      <c r="G15" s="847"/>
      <c r="H15" s="848"/>
      <c r="I15" s="1431"/>
      <c r="J15" s="1432"/>
      <c r="K15" s="1432"/>
      <c r="L15" s="1432"/>
      <c r="M15" s="1432"/>
      <c r="N15" s="1432"/>
      <c r="O15" s="1432"/>
      <c r="P15" s="1432"/>
      <c r="Q15" s="1432"/>
      <c r="R15" s="1432"/>
      <c r="S15" s="1432"/>
      <c r="T15" s="1432"/>
      <c r="U15" s="1432"/>
      <c r="V15" s="1432"/>
      <c r="W15" s="1433"/>
    </row>
    <row r="16" spans="1:23" x14ac:dyDescent="0.25">
      <c r="A16" s="842" t="s">
        <v>784</v>
      </c>
      <c r="B16" s="843"/>
      <c r="C16" s="843"/>
      <c r="D16" s="844"/>
      <c r="E16" s="845"/>
      <c r="F16" s="846"/>
      <c r="G16" s="847"/>
      <c r="H16" s="848"/>
      <c r="I16" s="1431"/>
      <c r="J16" s="1432"/>
      <c r="K16" s="1432"/>
      <c r="L16" s="1432"/>
      <c r="M16" s="1432"/>
      <c r="N16" s="1432"/>
      <c r="O16" s="1432"/>
      <c r="P16" s="1432"/>
      <c r="Q16" s="1432"/>
      <c r="R16" s="1432"/>
      <c r="S16" s="1432"/>
      <c r="T16" s="1432"/>
      <c r="U16" s="1432"/>
      <c r="V16" s="1432"/>
      <c r="W16" s="1433"/>
    </row>
    <row r="17" spans="1:23" ht="16.2" thickBot="1" x14ac:dyDescent="0.35">
      <c r="A17" s="851"/>
      <c r="L17" s="852" t="s">
        <v>737</v>
      </c>
      <c r="W17" s="805"/>
    </row>
    <row r="18" spans="1:23" ht="13.8" thickBot="1" x14ac:dyDescent="0.3">
      <c r="A18" s="1425" t="s">
        <v>738</v>
      </c>
      <c r="B18" s="1426"/>
      <c r="C18" s="1427"/>
      <c r="D18" s="1425" t="s">
        <v>739</v>
      </c>
      <c r="E18" s="1426"/>
      <c r="F18" s="1426"/>
      <c r="G18" s="1425" t="s">
        <v>740</v>
      </c>
      <c r="H18" s="1427"/>
      <c r="I18" s="853"/>
      <c r="J18" s="853"/>
      <c r="K18" s="853"/>
      <c r="L18" s="853"/>
      <c r="M18" s="853"/>
      <c r="N18" s="1426" t="s">
        <v>732</v>
      </c>
      <c r="O18" s="1426"/>
      <c r="P18" s="1426"/>
      <c r="Q18" s="1426"/>
      <c r="R18" s="1426"/>
      <c r="S18" s="1426"/>
      <c r="T18" s="798"/>
      <c r="U18" s="798"/>
      <c r="V18" s="798"/>
      <c r="W18" s="800"/>
    </row>
    <row r="19" spans="1:23" x14ac:dyDescent="0.25">
      <c r="A19" s="1434"/>
      <c r="B19" s="1435"/>
      <c r="C19" s="1436"/>
      <c r="D19" s="1386"/>
      <c r="E19" s="1387"/>
      <c r="F19" s="1437"/>
      <c r="G19" s="1386"/>
      <c r="H19" s="1387"/>
      <c r="I19" s="854"/>
      <c r="J19" s="798"/>
      <c r="K19" s="855"/>
      <c r="L19" s="855"/>
      <c r="M19" s="855"/>
      <c r="N19" s="855"/>
      <c r="O19" s="855"/>
      <c r="P19" s="798"/>
      <c r="Q19" s="798"/>
      <c r="R19" s="798"/>
      <c r="S19" s="798"/>
      <c r="T19" s="798"/>
      <c r="U19" s="1414"/>
      <c r="V19" s="1414"/>
      <c r="W19" s="856"/>
    </row>
    <row r="20" spans="1:23" x14ac:dyDescent="0.25">
      <c r="A20" s="1394"/>
      <c r="B20" s="1395"/>
      <c r="C20" s="1396"/>
      <c r="D20" s="1397"/>
      <c r="E20" s="1398"/>
      <c r="F20" s="1399"/>
      <c r="G20" s="1397"/>
      <c r="H20" s="1398"/>
      <c r="I20" s="851"/>
      <c r="J20" s="840"/>
      <c r="K20" s="857"/>
      <c r="L20" s="857"/>
      <c r="M20" s="857"/>
      <c r="N20" s="857"/>
      <c r="O20" s="857"/>
      <c r="P20" s="858"/>
      <c r="Q20" s="858"/>
      <c r="R20" s="858"/>
      <c r="S20" s="858"/>
      <c r="T20" s="858"/>
      <c r="U20" s="858"/>
      <c r="V20" s="858"/>
      <c r="W20" s="859"/>
    </row>
    <row r="21" spans="1:23" x14ac:dyDescent="0.25">
      <c r="A21" s="1394"/>
      <c r="B21" s="1395"/>
      <c r="C21" s="1396"/>
      <c r="D21" s="1397"/>
      <c r="E21" s="1398"/>
      <c r="F21" s="1399"/>
      <c r="G21" s="1397"/>
      <c r="H21" s="1398"/>
      <c r="I21" s="851"/>
      <c r="J21" s="803"/>
      <c r="K21" s="857"/>
      <c r="L21" s="857"/>
      <c r="M21" s="857"/>
      <c r="N21" s="857"/>
      <c r="O21" s="857"/>
      <c r="P21" s="803"/>
      <c r="Q21" s="803"/>
      <c r="R21" s="803"/>
      <c r="S21" s="803"/>
      <c r="T21" s="803"/>
      <c r="U21" s="803"/>
      <c r="V21" s="803"/>
      <c r="W21" s="860"/>
    </row>
    <row r="22" spans="1:23" x14ac:dyDescent="0.25">
      <c r="A22" s="1394"/>
      <c r="B22" s="1395"/>
      <c r="C22" s="1396"/>
      <c r="D22" s="1397"/>
      <c r="E22" s="1398"/>
      <c r="F22" s="1399"/>
      <c r="G22" s="1397"/>
      <c r="H22" s="1400"/>
      <c r="I22" s="851"/>
      <c r="J22" s="803"/>
      <c r="K22" s="857"/>
      <c r="L22" s="857"/>
      <c r="M22" s="857"/>
      <c r="N22" s="857"/>
      <c r="O22" s="857"/>
      <c r="P22" s="803"/>
      <c r="Q22" s="803"/>
      <c r="R22" s="803"/>
      <c r="S22" s="803"/>
      <c r="T22" s="803"/>
      <c r="U22" s="803"/>
      <c r="V22" s="803"/>
      <c r="W22" s="860"/>
    </row>
    <row r="23" spans="1:23" ht="13.8" thickBot="1" x14ac:dyDescent="0.3">
      <c r="A23" s="1401"/>
      <c r="B23" s="1402"/>
      <c r="C23" s="1403"/>
      <c r="D23" s="1404"/>
      <c r="E23" s="1405"/>
      <c r="F23" s="1406"/>
      <c r="G23" s="1404"/>
      <c r="H23" s="1405"/>
      <c r="I23" s="812"/>
      <c r="J23" s="813"/>
      <c r="K23" s="861"/>
      <c r="L23" s="861"/>
      <c r="M23" s="861"/>
      <c r="N23" s="861"/>
      <c r="O23" s="861"/>
      <c r="P23" s="813"/>
      <c r="Q23" s="813"/>
      <c r="R23" s="813"/>
      <c r="S23" s="813"/>
      <c r="T23" s="813"/>
      <c r="U23" s="813"/>
      <c r="V23" s="813"/>
      <c r="W23" s="862"/>
    </row>
    <row r="24" spans="1:23" ht="13.8" thickBot="1" x14ac:dyDescent="0.3">
      <c r="A24" s="863" t="s">
        <v>557</v>
      </c>
      <c r="B24" s="1378"/>
      <c r="C24" s="1378"/>
      <c r="D24" s="1378"/>
      <c r="E24" s="1378"/>
      <c r="F24" s="1378"/>
      <c r="G24" s="1378"/>
      <c r="H24" s="1378"/>
      <c r="I24" s="1378"/>
      <c r="J24" s="1378"/>
      <c r="K24" s="1378"/>
      <c r="L24" s="1378"/>
      <c r="M24" s="1378"/>
      <c r="N24" s="1378"/>
      <c r="O24" s="1378"/>
      <c r="P24" s="1378"/>
      <c r="Q24" s="1378"/>
      <c r="R24" s="1378"/>
      <c r="S24" s="1378"/>
      <c r="T24" s="1378"/>
      <c r="U24" s="1378"/>
      <c r="V24" s="1378"/>
      <c r="W24" s="1379"/>
    </row>
    <row r="25" spans="1:23" x14ac:dyDescent="0.25">
      <c r="A25" s="1407" t="s">
        <v>741</v>
      </c>
      <c r="B25" s="1408"/>
      <c r="C25" s="1408"/>
      <c r="D25" s="1408"/>
      <c r="E25" s="1408"/>
      <c r="F25" s="1408"/>
      <c r="G25" s="1408"/>
      <c r="H25" s="1408"/>
      <c r="I25" s="1408"/>
      <c r="J25" s="1408"/>
      <c r="K25" s="1408"/>
      <c r="L25" s="1408"/>
      <c r="M25" s="864"/>
      <c r="N25" s="864"/>
      <c r="O25" s="864"/>
      <c r="P25" s="865"/>
      <c r="Q25" s="865"/>
      <c r="R25" s="865"/>
      <c r="S25" s="865"/>
      <c r="T25" s="865"/>
      <c r="U25" s="865"/>
      <c r="V25" s="865"/>
      <c r="W25" s="866"/>
    </row>
    <row r="26" spans="1:23" x14ac:dyDescent="0.25">
      <c r="A26" s="1409" t="s">
        <v>742</v>
      </c>
      <c r="B26" s="1410"/>
      <c r="C26" s="1410"/>
      <c r="D26" s="1410"/>
      <c r="E26" s="1410"/>
      <c r="F26" s="1410"/>
      <c r="G26" s="1410"/>
      <c r="H26" s="1410"/>
      <c r="I26" s="1410"/>
      <c r="J26" s="1410"/>
      <c r="K26" s="1410"/>
      <c r="L26" s="1410"/>
      <c r="M26" s="867"/>
      <c r="N26" s="867"/>
      <c r="O26" s="867"/>
      <c r="P26" s="810"/>
      <c r="Q26" s="810"/>
      <c r="R26" s="810"/>
      <c r="S26" s="810"/>
      <c r="T26" s="810"/>
      <c r="U26" s="810"/>
      <c r="V26" s="810"/>
      <c r="W26" s="868"/>
    </row>
    <row r="27" spans="1:23" x14ac:dyDescent="0.25">
      <c r="A27" s="1409" t="s">
        <v>743</v>
      </c>
      <c r="B27" s="1410"/>
      <c r="C27" s="1410"/>
      <c r="D27" s="1410"/>
      <c r="E27" s="1410"/>
      <c r="F27" s="1410"/>
      <c r="G27" s="1410"/>
      <c r="H27" s="1410"/>
      <c r="I27" s="1410"/>
      <c r="J27" s="1410"/>
      <c r="K27" s="1410"/>
      <c r="L27" s="1410"/>
      <c r="M27" s="867"/>
      <c r="N27" s="867"/>
      <c r="O27" s="867"/>
      <c r="P27" s="810"/>
      <c r="Q27" s="810"/>
      <c r="R27" s="810"/>
      <c r="S27" s="810"/>
      <c r="T27" s="810"/>
      <c r="U27" s="810"/>
      <c r="V27" s="810"/>
      <c r="W27" s="868"/>
    </row>
    <row r="28" spans="1:23" ht="13.8" thickBot="1" x14ac:dyDescent="0.3">
      <c r="A28" s="1411" t="s">
        <v>744</v>
      </c>
      <c r="B28" s="1412"/>
      <c r="C28" s="1413"/>
      <c r="D28" s="1413"/>
      <c r="E28" s="1413"/>
      <c r="F28" s="1413"/>
      <c r="G28" s="1413"/>
      <c r="H28" s="1413"/>
      <c r="I28" s="1413"/>
      <c r="J28" s="1413"/>
      <c r="K28" s="1413"/>
      <c r="L28" s="1413"/>
      <c r="M28" s="869"/>
      <c r="N28" s="869"/>
      <c r="O28" s="870"/>
      <c r="P28" s="849"/>
      <c r="Q28" s="849"/>
      <c r="R28" s="849"/>
      <c r="S28" s="849"/>
      <c r="T28" s="849"/>
      <c r="U28" s="849"/>
      <c r="V28" s="849"/>
      <c r="W28" s="850"/>
    </row>
    <row r="29" spans="1:23" s="878" customFormat="1" ht="20.399999999999999" x14ac:dyDescent="0.25">
      <c r="A29" s="1388" t="s">
        <v>690</v>
      </c>
      <c r="B29" s="1389"/>
      <c r="C29" s="871" t="s">
        <v>691</v>
      </c>
      <c r="D29" s="1388" t="s">
        <v>47</v>
      </c>
      <c r="E29" s="1390"/>
      <c r="F29" s="1390"/>
      <c r="G29" s="872" t="s">
        <v>692</v>
      </c>
      <c r="H29" s="1391" t="s">
        <v>694</v>
      </c>
      <c r="I29" s="1391"/>
      <c r="J29" s="1391"/>
      <c r="K29" s="873" t="s">
        <v>695</v>
      </c>
      <c r="L29" s="874" t="s">
        <v>696</v>
      </c>
      <c r="M29" s="1392" t="s">
        <v>745</v>
      </c>
      <c r="N29" s="1393"/>
      <c r="O29" s="1393"/>
      <c r="P29" s="875"/>
      <c r="Q29" s="875"/>
      <c r="R29" s="875"/>
      <c r="S29" s="875"/>
      <c r="T29" s="875"/>
      <c r="U29" s="876"/>
      <c r="V29" s="876"/>
      <c r="W29" s="877"/>
    </row>
    <row r="30" spans="1:23" ht="13.8" thickBot="1" x14ac:dyDescent="0.3">
      <c r="A30" s="879"/>
      <c r="B30" s="880"/>
      <c r="C30" s="879"/>
      <c r="D30" s="1372" t="s">
        <v>48</v>
      </c>
      <c r="E30" s="1373"/>
      <c r="F30" s="881" t="s">
        <v>49</v>
      </c>
      <c r="G30" s="882"/>
      <c r="H30" s="626" t="s">
        <v>50</v>
      </c>
      <c r="I30" s="625" t="s">
        <v>51</v>
      </c>
      <c r="J30" s="626" t="s">
        <v>52</v>
      </c>
      <c r="K30" s="883"/>
      <c r="L30" s="884"/>
      <c r="M30" s="885"/>
      <c r="N30" s="857"/>
      <c r="O30" s="857"/>
      <c r="P30" s="857"/>
      <c r="Q30" s="857"/>
      <c r="R30" s="857"/>
      <c r="W30" s="805"/>
    </row>
    <row r="31" spans="1:23" x14ac:dyDescent="0.25">
      <c r="A31" s="886" t="s">
        <v>746</v>
      </c>
      <c r="B31" s="887"/>
      <c r="C31" s="888"/>
      <c r="D31" s="889"/>
      <c r="E31" s="890"/>
      <c r="F31" s="891"/>
      <c r="G31" s="892"/>
      <c r="H31" s="893"/>
      <c r="I31" s="888"/>
      <c r="J31" s="894"/>
      <c r="K31" s="895"/>
      <c r="L31" s="896"/>
      <c r="M31" s="885"/>
      <c r="N31" s="803"/>
      <c r="O31" s="803"/>
      <c r="P31" s="803"/>
      <c r="Q31" s="803"/>
      <c r="R31" s="803"/>
      <c r="W31" s="805"/>
    </row>
    <row r="32" spans="1:23" x14ac:dyDescent="0.25">
      <c r="A32" s="897" t="s">
        <v>754</v>
      </c>
      <c r="B32" s="898"/>
      <c r="C32" s="899"/>
      <c r="D32" s="900"/>
      <c r="E32" s="817"/>
      <c r="F32" s="901"/>
      <c r="G32" s="902"/>
      <c r="H32" s="903"/>
      <c r="I32" s="904"/>
      <c r="J32" s="904"/>
      <c r="K32" s="905"/>
      <c r="L32" s="906"/>
      <c r="M32" s="885"/>
      <c r="N32" s="803"/>
      <c r="O32" s="803"/>
      <c r="P32" s="803"/>
      <c r="Q32" s="803"/>
      <c r="R32" s="803"/>
      <c r="W32" s="805"/>
    </row>
    <row r="33" spans="1:23" x14ac:dyDescent="0.25">
      <c r="A33" s="907" t="s">
        <v>747</v>
      </c>
      <c r="B33" s="908"/>
      <c r="C33" s="909"/>
      <c r="D33" s="909"/>
      <c r="E33" s="910"/>
      <c r="F33" s="901"/>
      <c r="G33" s="902"/>
      <c r="H33" s="903"/>
      <c r="I33" s="904"/>
      <c r="J33" s="904"/>
      <c r="K33" s="847"/>
      <c r="L33" s="911"/>
      <c r="M33" s="842"/>
      <c r="N33" s="803"/>
      <c r="O33" s="803"/>
      <c r="P33" s="803"/>
      <c r="Q33" s="803"/>
      <c r="R33" s="803"/>
      <c r="W33" s="805"/>
    </row>
    <row r="34" spans="1:23" ht="23.4" x14ac:dyDescent="0.25">
      <c r="A34" s="897" t="s">
        <v>748</v>
      </c>
      <c r="B34" s="898"/>
      <c r="C34" s="899"/>
      <c r="D34" s="909"/>
      <c r="E34" s="910"/>
      <c r="F34" s="901"/>
      <c r="G34" s="902"/>
      <c r="H34" s="903"/>
      <c r="I34" s="904"/>
      <c r="J34" s="904"/>
      <c r="K34" s="905"/>
      <c r="L34" s="906"/>
      <c r="M34" s="885"/>
      <c r="N34" s="857"/>
      <c r="O34" s="857"/>
      <c r="P34" s="857"/>
      <c r="Q34" s="857"/>
      <c r="R34" s="857"/>
      <c r="W34" s="805"/>
    </row>
    <row r="35" spans="1:23" x14ac:dyDescent="0.25">
      <c r="A35" s="912" t="s">
        <v>749</v>
      </c>
      <c r="B35" s="913"/>
      <c r="C35" s="914"/>
      <c r="D35" s="909"/>
      <c r="E35" s="910"/>
      <c r="F35" s="901"/>
      <c r="G35" s="915"/>
      <c r="H35" s="916"/>
      <c r="I35" s="913"/>
      <c r="J35" s="917"/>
      <c r="K35" s="905"/>
      <c r="L35" s="906"/>
      <c r="M35" s="885"/>
      <c r="N35" s="803"/>
      <c r="O35" s="803"/>
      <c r="P35" s="803"/>
      <c r="Q35" s="803"/>
      <c r="R35" s="803"/>
      <c r="W35" s="805"/>
    </row>
    <row r="36" spans="1:23" ht="24" thickBot="1" x14ac:dyDescent="0.3">
      <c r="A36" s="918" t="s">
        <v>747</v>
      </c>
      <c r="B36" s="919"/>
      <c r="C36" s="920"/>
      <c r="D36" s="921"/>
      <c r="E36" s="922"/>
      <c r="F36" s="923"/>
      <c r="G36" s="924"/>
      <c r="H36" s="925"/>
      <c r="I36" s="926"/>
      <c r="J36" s="926"/>
      <c r="K36" s="883"/>
      <c r="L36" s="884"/>
      <c r="M36" s="927"/>
      <c r="N36" s="861"/>
      <c r="O36" s="861"/>
      <c r="P36" s="861"/>
      <c r="Q36" s="861"/>
      <c r="R36" s="861"/>
      <c r="S36" s="814"/>
      <c r="T36" s="814"/>
      <c r="U36" s="814"/>
      <c r="V36" s="814"/>
      <c r="W36" s="815"/>
    </row>
    <row r="37" spans="1:23" ht="13.8" thickBot="1" x14ac:dyDescent="0.3">
      <c r="A37" s="1374"/>
      <c r="B37" s="1375"/>
      <c r="C37" s="1375"/>
      <c r="D37" s="1375"/>
      <c r="E37" s="1375"/>
      <c r="F37" s="1375"/>
      <c r="G37" s="1375"/>
      <c r="H37" s="1375"/>
      <c r="I37" s="1375"/>
      <c r="J37" s="1375"/>
      <c r="K37" s="1375"/>
      <c r="L37" s="1375"/>
      <c r="M37" s="1375"/>
      <c r="N37" s="1375"/>
      <c r="O37" s="1375"/>
      <c r="P37" s="1375"/>
      <c r="Q37" s="1375"/>
      <c r="R37" s="1375"/>
      <c r="S37" s="1375"/>
      <c r="T37" s="1375"/>
      <c r="U37" s="1375"/>
      <c r="V37" s="1375"/>
      <c r="W37" s="1376"/>
    </row>
    <row r="38" spans="1:23" ht="13.8" thickBot="1" x14ac:dyDescent="0.3">
      <c r="A38" s="1377" t="s">
        <v>53</v>
      </c>
      <c r="B38" s="1378"/>
      <c r="C38" s="1378"/>
      <c r="D38" s="1378"/>
      <c r="E38" s="1378"/>
      <c r="F38" s="1378"/>
      <c r="G38" s="1378"/>
      <c r="H38" s="1378"/>
      <c r="I38" s="1378"/>
      <c r="J38" s="1378"/>
      <c r="K38" s="1378"/>
      <c r="L38" s="1378"/>
      <c r="M38" s="1378"/>
      <c r="N38" s="1378"/>
      <c r="O38" s="1378"/>
      <c r="P38" s="1378"/>
      <c r="Q38" s="1378"/>
      <c r="R38" s="1378"/>
      <c r="S38" s="1378"/>
      <c r="T38" s="1378"/>
      <c r="U38" s="1378"/>
      <c r="V38" s="1378"/>
      <c r="W38" s="1379"/>
    </row>
    <row r="39" spans="1:23" ht="13.8" thickBot="1" x14ac:dyDescent="0.3">
      <c r="A39" s="1380" t="s">
        <v>785</v>
      </c>
      <c r="B39" s="1381"/>
      <c r="C39" s="1381"/>
      <c r="D39" s="1381"/>
      <c r="E39" s="1381"/>
      <c r="F39" s="1381"/>
      <c r="G39" s="1381"/>
      <c r="H39" s="1381"/>
      <c r="I39" s="1381"/>
      <c r="J39" s="1381"/>
      <c r="K39" s="1381"/>
      <c r="L39" s="1381"/>
      <c r="M39" s="1381"/>
      <c r="N39" s="1381"/>
      <c r="O39" s="1381"/>
      <c r="P39" s="1381"/>
      <c r="Q39" s="1381"/>
      <c r="R39" s="1381"/>
      <c r="S39" s="1381"/>
      <c r="T39" s="1381"/>
      <c r="U39" s="1381"/>
      <c r="V39" s="1381"/>
      <c r="W39" s="1382"/>
    </row>
    <row r="40" spans="1:23" ht="15" customHeight="1" x14ac:dyDescent="0.25">
      <c r="A40" s="796" t="s">
        <v>715</v>
      </c>
      <c r="B40" s="1351"/>
      <c r="C40" s="1351"/>
      <c r="D40" s="1351"/>
      <c r="E40" s="1351"/>
      <c r="F40" s="1351"/>
      <c r="G40" s="1352"/>
      <c r="H40" s="797" t="s">
        <v>750</v>
      </c>
      <c r="I40" s="806"/>
      <c r="J40" s="797" t="s">
        <v>57</v>
      </c>
      <c r="K40" s="798"/>
      <c r="L40" s="800"/>
      <c r="M40" s="796" t="s">
        <v>751</v>
      </c>
      <c r="N40" s="798"/>
      <c r="O40" s="799"/>
      <c r="P40" s="799"/>
      <c r="Q40" s="799"/>
      <c r="R40" s="1355"/>
      <c r="S40" s="1355"/>
      <c r="T40" s="1355"/>
      <c r="U40" s="1355"/>
      <c r="V40" s="928"/>
      <c r="W40" s="929" t="s">
        <v>57</v>
      </c>
    </row>
    <row r="41" spans="1:23" ht="15.75" customHeight="1" thickBot="1" x14ac:dyDescent="0.3">
      <c r="A41" s="930" t="s">
        <v>55</v>
      </c>
      <c r="B41" s="1353"/>
      <c r="C41" s="1353"/>
      <c r="D41" s="1353"/>
      <c r="E41" s="1353"/>
      <c r="F41" s="1353"/>
      <c r="G41" s="1354"/>
      <c r="H41" s="1383"/>
      <c r="I41" s="1384"/>
      <c r="J41" s="1383"/>
      <c r="K41" s="1356"/>
      <c r="L41" s="1385"/>
      <c r="M41" s="930" t="s">
        <v>752</v>
      </c>
      <c r="N41" s="814"/>
      <c r="O41" s="813"/>
      <c r="P41" s="813"/>
      <c r="Q41" s="813"/>
      <c r="R41" s="1356"/>
      <c r="S41" s="1356"/>
      <c r="T41" s="1356"/>
      <c r="U41" s="1356"/>
      <c r="V41" s="931"/>
      <c r="W41" s="932"/>
    </row>
  </sheetData>
  <mergeCells count="51">
    <mergeCell ref="U19:V19"/>
    <mergeCell ref="A1:W1"/>
    <mergeCell ref="B2:G3"/>
    <mergeCell ref="B4:G5"/>
    <mergeCell ref="A11:C11"/>
    <mergeCell ref="D11:F11"/>
    <mergeCell ref="G11:H11"/>
    <mergeCell ref="M11:S11"/>
    <mergeCell ref="I12:W16"/>
    <mergeCell ref="A18:C18"/>
    <mergeCell ref="D18:F18"/>
    <mergeCell ref="G18:H18"/>
    <mergeCell ref="N18:S18"/>
    <mergeCell ref="A19:C19"/>
    <mergeCell ref="D19:F19"/>
    <mergeCell ref="A20:C20"/>
    <mergeCell ref="D20:F20"/>
    <mergeCell ref="G20:H20"/>
    <mergeCell ref="A21:C21"/>
    <mergeCell ref="D21:F21"/>
    <mergeCell ref="G21:H21"/>
    <mergeCell ref="D29:F29"/>
    <mergeCell ref="H29:J29"/>
    <mergeCell ref="M29:O29"/>
    <mergeCell ref="A22:C22"/>
    <mergeCell ref="D22:F22"/>
    <mergeCell ref="G22:H22"/>
    <mergeCell ref="A23:C23"/>
    <mergeCell ref="D23:F23"/>
    <mergeCell ref="G23:H23"/>
    <mergeCell ref="B24:W24"/>
    <mergeCell ref="A25:L25"/>
    <mergeCell ref="A26:L26"/>
    <mergeCell ref="A27:L27"/>
    <mergeCell ref="A28:L28"/>
    <mergeCell ref="T7:W7"/>
    <mergeCell ref="B40:G41"/>
    <mergeCell ref="R40:U41"/>
    <mergeCell ref="I2:O3"/>
    <mergeCell ref="O4:Q5"/>
    <mergeCell ref="B6:I7"/>
    <mergeCell ref="M6:N7"/>
    <mergeCell ref="P7:R7"/>
    <mergeCell ref="D30:E30"/>
    <mergeCell ref="A37:W37"/>
    <mergeCell ref="A38:W38"/>
    <mergeCell ref="A39:W39"/>
    <mergeCell ref="H41:I41"/>
    <mergeCell ref="J41:L41"/>
    <mergeCell ref="G19:H19"/>
    <mergeCell ref="A29:B29"/>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25953" r:id="rId3" name="Check Box 1">
              <controlPr locked="0" defaultSize="0" autoFill="0" autoLine="0" autoPict="0">
                <anchor moveWithCells="1">
                  <from>
                    <xdr:col>3</xdr:col>
                    <xdr:colOff>68580</xdr:colOff>
                    <xdr:row>6</xdr:row>
                    <xdr:rowOff>144780</xdr:rowOff>
                  </from>
                  <to>
                    <xdr:col>4</xdr:col>
                    <xdr:colOff>114300</xdr:colOff>
                    <xdr:row>8</xdr:row>
                    <xdr:rowOff>0</xdr:rowOff>
                  </to>
                </anchor>
              </controlPr>
            </control>
          </mc:Choice>
        </mc:AlternateContent>
        <mc:AlternateContent xmlns:mc="http://schemas.openxmlformats.org/markup-compatibility/2006">
          <mc:Choice Requires="x14">
            <control shapeId="125954" r:id="rId4" name="Check Box 2">
              <controlPr locked="0" defaultSize="0" autoFill="0" autoLine="0" autoPict="0">
                <anchor moveWithCells="1">
                  <from>
                    <xdr:col>3</xdr:col>
                    <xdr:colOff>68580</xdr:colOff>
                    <xdr:row>7</xdr:row>
                    <xdr:rowOff>144780</xdr:rowOff>
                  </from>
                  <to>
                    <xdr:col>4</xdr:col>
                    <xdr:colOff>114300</xdr:colOff>
                    <xdr:row>8</xdr:row>
                    <xdr:rowOff>152400</xdr:rowOff>
                  </to>
                </anchor>
              </controlPr>
            </control>
          </mc:Choice>
        </mc:AlternateContent>
        <mc:AlternateContent xmlns:mc="http://schemas.openxmlformats.org/markup-compatibility/2006">
          <mc:Choice Requires="x14">
            <control shapeId="125955" r:id="rId5" name="Check Box 3">
              <controlPr locked="0" defaultSize="0" autoFill="0" autoLine="0" autoPict="0">
                <anchor moveWithCells="1">
                  <from>
                    <xdr:col>8</xdr:col>
                    <xdr:colOff>297180</xdr:colOff>
                    <xdr:row>7</xdr:row>
                    <xdr:rowOff>144780</xdr:rowOff>
                  </from>
                  <to>
                    <xdr:col>8</xdr:col>
                    <xdr:colOff>601980</xdr:colOff>
                    <xdr:row>8</xdr:row>
                    <xdr:rowOff>152400</xdr:rowOff>
                  </to>
                </anchor>
              </controlPr>
            </control>
          </mc:Choice>
        </mc:AlternateContent>
        <mc:AlternateContent xmlns:mc="http://schemas.openxmlformats.org/markup-compatibility/2006">
          <mc:Choice Requires="x14">
            <control shapeId="125956" r:id="rId6" name="Check Box 4">
              <controlPr locked="0" defaultSize="0" autoFill="0" autoLine="0" autoPict="0">
                <anchor moveWithCells="1">
                  <from>
                    <xdr:col>8</xdr:col>
                    <xdr:colOff>297180</xdr:colOff>
                    <xdr:row>6</xdr:row>
                    <xdr:rowOff>152400</xdr:rowOff>
                  </from>
                  <to>
                    <xdr:col>8</xdr:col>
                    <xdr:colOff>601980</xdr:colOff>
                    <xdr:row>8</xdr:row>
                    <xdr:rowOff>0</xdr:rowOff>
                  </to>
                </anchor>
              </controlPr>
            </control>
          </mc:Choice>
        </mc:AlternateContent>
        <mc:AlternateContent xmlns:mc="http://schemas.openxmlformats.org/markup-compatibility/2006">
          <mc:Choice Requires="x14">
            <control shapeId="125957" r:id="rId7" name="Check Box 5">
              <controlPr locked="0" defaultSize="0" autoFill="0" autoLine="0" autoPict="0">
                <anchor moveWithCells="1">
                  <from>
                    <xdr:col>14</xdr:col>
                    <xdr:colOff>76200</xdr:colOff>
                    <xdr:row>6</xdr:row>
                    <xdr:rowOff>144780</xdr:rowOff>
                  </from>
                  <to>
                    <xdr:col>15</xdr:col>
                    <xdr:colOff>83820</xdr:colOff>
                    <xdr:row>8</xdr:row>
                    <xdr:rowOff>0</xdr:rowOff>
                  </to>
                </anchor>
              </controlPr>
            </control>
          </mc:Choice>
        </mc:AlternateContent>
        <mc:AlternateContent xmlns:mc="http://schemas.openxmlformats.org/markup-compatibility/2006">
          <mc:Choice Requires="x14">
            <control shapeId="125958" r:id="rId8" name="Check Box 6">
              <controlPr locked="0" defaultSize="0" autoFill="0" autoLine="0" autoPict="0">
                <anchor moveWithCells="1">
                  <from>
                    <xdr:col>14</xdr:col>
                    <xdr:colOff>76200</xdr:colOff>
                    <xdr:row>7</xdr:row>
                    <xdr:rowOff>144780</xdr:rowOff>
                  </from>
                  <to>
                    <xdr:col>15</xdr:col>
                    <xdr:colOff>83820</xdr:colOff>
                    <xdr:row>8</xdr:row>
                    <xdr:rowOff>152400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50"/>
  </sheetPr>
  <dimension ref="A1:E19"/>
  <sheetViews>
    <sheetView workbookViewId="0">
      <selection activeCell="A13" sqref="A13:E15"/>
    </sheetView>
  </sheetViews>
  <sheetFormatPr defaultColWidth="9.109375" defaultRowHeight="12.6" x14ac:dyDescent="0.2"/>
  <cols>
    <col min="1" max="1" width="9.109375" style="147" customWidth="1"/>
    <col min="2" max="3" width="16.88671875" style="147" customWidth="1"/>
    <col min="4" max="4" width="32.88671875" style="147" customWidth="1"/>
    <col min="5" max="5" width="14.88671875" style="147" customWidth="1"/>
    <col min="6" max="16384" width="9.109375" style="147"/>
  </cols>
  <sheetData>
    <row r="1" spans="1:5" ht="24.6" x14ac:dyDescent="0.2">
      <c r="A1" s="1441" t="s">
        <v>301</v>
      </c>
      <c r="B1" s="1441"/>
      <c r="C1" s="1441"/>
      <c r="D1" s="1441"/>
      <c r="E1" s="1441"/>
    </row>
    <row r="2" spans="1:5" ht="16.2" x14ac:dyDescent="0.2">
      <c r="A2" s="1442" t="s">
        <v>58</v>
      </c>
      <c r="B2" s="1443"/>
      <c r="C2" s="1440" t="str">
        <f>INTRO!D15</f>
        <v>PART NUMBER</v>
      </c>
      <c r="D2" s="1440"/>
      <c r="E2" s="148"/>
    </row>
    <row r="3" spans="1:5" ht="16.2" x14ac:dyDescent="0.2">
      <c r="A3" s="1438" t="s">
        <v>302</v>
      </c>
      <c r="B3" s="1439"/>
      <c r="C3" s="1440" t="str">
        <f>INTRO!D14</f>
        <v>PART NAME</v>
      </c>
      <c r="D3" s="1440"/>
      <c r="E3" s="149"/>
    </row>
    <row r="4" spans="1:5" ht="16.2" x14ac:dyDescent="0.2">
      <c r="A4" s="1438" t="s">
        <v>303</v>
      </c>
      <c r="B4" s="1439"/>
      <c r="C4" s="1440" t="str">
        <f>INTRO!D16</f>
        <v>REV LEVEL</v>
      </c>
      <c r="D4" s="1440"/>
      <c r="E4" s="149"/>
    </row>
    <row r="5" spans="1:5" ht="16.2" x14ac:dyDescent="0.2">
      <c r="A5" s="1438" t="s">
        <v>787</v>
      </c>
      <c r="B5" s="1439"/>
      <c r="C5" s="1440" t="str">
        <f>INTRO!D17</f>
        <v>REV DATE</v>
      </c>
      <c r="D5" s="1440"/>
      <c r="E5" s="149"/>
    </row>
    <row r="6" spans="1:5" ht="16.2" x14ac:dyDescent="0.2">
      <c r="A6" s="1438" t="s">
        <v>59</v>
      </c>
      <c r="B6" s="1439"/>
      <c r="C6" s="1440" t="str">
        <f>INTRO!D18</f>
        <v>SUPPLIER NAME</v>
      </c>
      <c r="D6" s="1440"/>
      <c r="E6" s="149"/>
    </row>
    <row r="7" spans="1:5" ht="16.2" x14ac:dyDescent="0.2">
      <c r="A7" s="1438" t="s">
        <v>60</v>
      </c>
      <c r="B7" s="1439"/>
      <c r="C7" s="1440" t="str">
        <f>INTRO!D19</f>
        <v>SUPPLIER NUMBER</v>
      </c>
      <c r="D7" s="1440"/>
      <c r="E7" s="149"/>
    </row>
    <row r="8" spans="1:5" s="150" customFormat="1" ht="16.2" x14ac:dyDescent="0.3">
      <c r="A8" s="1444"/>
      <c r="B8" s="1445"/>
      <c r="C8" s="1445"/>
      <c r="D8" s="1445"/>
      <c r="E8" s="1446"/>
    </row>
    <row r="9" spans="1:5" ht="48.6" x14ac:dyDescent="0.2">
      <c r="A9" s="151" t="s">
        <v>45</v>
      </c>
      <c r="B9" s="151" t="s">
        <v>304</v>
      </c>
      <c r="C9" s="151" t="s">
        <v>305</v>
      </c>
      <c r="D9" s="151" t="s">
        <v>306</v>
      </c>
      <c r="E9" s="151" t="s">
        <v>307</v>
      </c>
    </row>
    <row r="10" spans="1:5" ht="16.2" x14ac:dyDescent="0.2">
      <c r="A10" s="151"/>
      <c r="B10" s="151"/>
      <c r="C10" s="151"/>
      <c r="D10" s="151"/>
      <c r="E10" s="151"/>
    </row>
    <row r="11" spans="1:5" ht="16.2" x14ac:dyDescent="0.2">
      <c r="A11" s="151"/>
      <c r="B11" s="151"/>
      <c r="C11" s="151"/>
      <c r="D11" s="151"/>
      <c r="E11" s="151"/>
    </row>
    <row r="12" spans="1:5" ht="16.2" x14ac:dyDescent="0.2">
      <c r="A12" s="151"/>
      <c r="B12" s="151"/>
      <c r="C12" s="151"/>
      <c r="D12" s="151"/>
      <c r="E12" s="151"/>
    </row>
    <row r="13" spans="1:5" ht="16.2" x14ac:dyDescent="0.2">
      <c r="A13" s="152"/>
      <c r="B13" s="152"/>
      <c r="C13" s="153"/>
      <c r="D13" s="153"/>
      <c r="E13" s="154"/>
    </row>
    <row r="14" spans="1:5" ht="16.2" x14ac:dyDescent="0.2">
      <c r="A14" s="152"/>
      <c r="B14" s="152"/>
      <c r="C14" s="153"/>
      <c r="D14" s="153"/>
      <c r="E14" s="154"/>
    </row>
    <row r="15" spans="1:5" ht="16.2" x14ac:dyDescent="0.2">
      <c r="A15" s="152"/>
      <c r="B15" s="152"/>
      <c r="C15" s="153"/>
      <c r="D15" s="153"/>
      <c r="E15" s="154"/>
    </row>
    <row r="19" spans="3:4" x14ac:dyDescent="0.2">
      <c r="C19" s="155"/>
      <c r="D19" s="155"/>
    </row>
  </sheetData>
  <mergeCells count="14">
    <mergeCell ref="A8:E8"/>
    <mergeCell ref="A5:B5"/>
    <mergeCell ref="C5:D5"/>
    <mergeCell ref="A6:B6"/>
    <mergeCell ref="C6:D6"/>
    <mergeCell ref="A7:B7"/>
    <mergeCell ref="C7:D7"/>
    <mergeCell ref="A4:B4"/>
    <mergeCell ref="C4:D4"/>
    <mergeCell ref="A1:E1"/>
    <mergeCell ref="A2:B2"/>
    <mergeCell ref="C2:D2"/>
    <mergeCell ref="A3:B3"/>
    <mergeCell ref="C3:D3"/>
  </mergeCells>
  <pageMargins left="0.7" right="0.7" top="0.75" bottom="0.75" header="0.3" footer="0.3"/>
  <pageSetup orientation="portrait" r:id="rId1"/>
  <ignoredErrors>
    <ignoredError sqref="C2:D7" unlockedFormula="1"/>
  </ignoredError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pageSetUpPr fitToPage="1"/>
  </sheetPr>
  <dimension ref="A1:M37"/>
  <sheetViews>
    <sheetView workbookViewId="0">
      <selection activeCell="K3" sqref="K3:L3"/>
    </sheetView>
  </sheetViews>
  <sheetFormatPr defaultRowHeight="13.8" x14ac:dyDescent="0.25"/>
  <cols>
    <col min="1" max="1" width="15.5546875" style="933" customWidth="1"/>
    <col min="2" max="2" width="18.5546875" style="933" customWidth="1"/>
    <col min="3" max="3" width="16.5546875" style="933" customWidth="1"/>
    <col min="4" max="4" width="4" style="933" customWidth="1"/>
    <col min="5" max="5" width="12.6640625" style="933" customWidth="1"/>
    <col min="6" max="6" width="12.88671875" style="933" customWidth="1"/>
    <col min="7" max="7" width="11.6640625" style="933" customWidth="1"/>
    <col min="8" max="8" width="14.88671875" style="933" customWidth="1"/>
    <col min="9" max="9" width="15.5546875" style="933" customWidth="1"/>
    <col min="10" max="10" width="8" style="933" customWidth="1"/>
    <col min="11" max="11" width="9.6640625" style="933" customWidth="1"/>
    <col min="12" max="12" width="15" style="933" customWidth="1"/>
    <col min="13" max="13" width="17.109375" style="933" customWidth="1"/>
    <col min="14" max="256" width="9.109375" style="933"/>
    <col min="257" max="257" width="15.5546875" style="933" customWidth="1"/>
    <col min="258" max="258" width="18.5546875" style="933" customWidth="1"/>
    <col min="259" max="259" width="16.5546875" style="933" customWidth="1"/>
    <col min="260" max="260" width="4" style="933" customWidth="1"/>
    <col min="261" max="261" width="12.6640625" style="933" customWidth="1"/>
    <col min="262" max="262" width="12.88671875" style="933" customWidth="1"/>
    <col min="263" max="263" width="11.6640625" style="933" customWidth="1"/>
    <col min="264" max="264" width="14.88671875" style="933" customWidth="1"/>
    <col min="265" max="265" width="15.5546875" style="933" customWidth="1"/>
    <col min="266" max="266" width="8" style="933" customWidth="1"/>
    <col min="267" max="267" width="9.6640625" style="933" customWidth="1"/>
    <col min="268" max="268" width="15" style="933" customWidth="1"/>
    <col min="269" max="269" width="17.109375" style="933" customWidth="1"/>
    <col min="270" max="512" width="9.109375" style="933"/>
    <col min="513" max="513" width="15.5546875" style="933" customWidth="1"/>
    <col min="514" max="514" width="18.5546875" style="933" customWidth="1"/>
    <col min="515" max="515" width="16.5546875" style="933" customWidth="1"/>
    <col min="516" max="516" width="4" style="933" customWidth="1"/>
    <col min="517" max="517" width="12.6640625" style="933" customWidth="1"/>
    <col min="518" max="518" width="12.88671875" style="933" customWidth="1"/>
    <col min="519" max="519" width="11.6640625" style="933" customWidth="1"/>
    <col min="520" max="520" width="14.88671875" style="933" customWidth="1"/>
    <col min="521" max="521" width="15.5546875" style="933" customWidth="1"/>
    <col min="522" max="522" width="8" style="933" customWidth="1"/>
    <col min="523" max="523" width="9.6640625" style="933" customWidth="1"/>
    <col min="524" max="524" width="15" style="933" customWidth="1"/>
    <col min="525" max="525" width="17.109375" style="933" customWidth="1"/>
    <col min="526" max="768" width="9.109375" style="933"/>
    <col min="769" max="769" width="15.5546875" style="933" customWidth="1"/>
    <col min="770" max="770" width="18.5546875" style="933" customWidth="1"/>
    <col min="771" max="771" width="16.5546875" style="933" customWidth="1"/>
    <col min="772" max="772" width="4" style="933" customWidth="1"/>
    <col min="773" max="773" width="12.6640625" style="933" customWidth="1"/>
    <col min="774" max="774" width="12.88671875" style="933" customWidth="1"/>
    <col min="775" max="775" width="11.6640625" style="933" customWidth="1"/>
    <col min="776" max="776" width="14.88671875" style="933" customWidth="1"/>
    <col min="777" max="777" width="15.5546875" style="933" customWidth="1"/>
    <col min="778" max="778" width="8" style="933" customWidth="1"/>
    <col min="779" max="779" width="9.6640625" style="933" customWidth="1"/>
    <col min="780" max="780" width="15" style="933" customWidth="1"/>
    <col min="781" max="781" width="17.109375" style="933" customWidth="1"/>
    <col min="782" max="1024" width="9.109375" style="933"/>
    <col min="1025" max="1025" width="15.5546875" style="933" customWidth="1"/>
    <col min="1026" max="1026" width="18.5546875" style="933" customWidth="1"/>
    <col min="1027" max="1027" width="16.5546875" style="933" customWidth="1"/>
    <col min="1028" max="1028" width="4" style="933" customWidth="1"/>
    <col min="1029" max="1029" width="12.6640625" style="933" customWidth="1"/>
    <col min="1030" max="1030" width="12.88671875" style="933" customWidth="1"/>
    <col min="1031" max="1031" width="11.6640625" style="933" customWidth="1"/>
    <col min="1032" max="1032" width="14.88671875" style="933" customWidth="1"/>
    <col min="1033" max="1033" width="15.5546875" style="933" customWidth="1"/>
    <col min="1034" max="1034" width="8" style="933" customWidth="1"/>
    <col min="1035" max="1035" width="9.6640625" style="933" customWidth="1"/>
    <col min="1036" max="1036" width="15" style="933" customWidth="1"/>
    <col min="1037" max="1037" width="17.109375" style="933" customWidth="1"/>
    <col min="1038" max="1280" width="9.109375" style="933"/>
    <col min="1281" max="1281" width="15.5546875" style="933" customWidth="1"/>
    <col min="1282" max="1282" width="18.5546875" style="933" customWidth="1"/>
    <col min="1283" max="1283" width="16.5546875" style="933" customWidth="1"/>
    <col min="1284" max="1284" width="4" style="933" customWidth="1"/>
    <col min="1285" max="1285" width="12.6640625" style="933" customWidth="1"/>
    <col min="1286" max="1286" width="12.88671875" style="933" customWidth="1"/>
    <col min="1287" max="1287" width="11.6640625" style="933" customWidth="1"/>
    <col min="1288" max="1288" width="14.88671875" style="933" customWidth="1"/>
    <col min="1289" max="1289" width="15.5546875" style="933" customWidth="1"/>
    <col min="1290" max="1290" width="8" style="933" customWidth="1"/>
    <col min="1291" max="1291" width="9.6640625" style="933" customWidth="1"/>
    <col min="1292" max="1292" width="15" style="933" customWidth="1"/>
    <col min="1293" max="1293" width="17.109375" style="933" customWidth="1"/>
    <col min="1294" max="1536" width="9.109375" style="933"/>
    <col min="1537" max="1537" width="15.5546875" style="933" customWidth="1"/>
    <col min="1538" max="1538" width="18.5546875" style="933" customWidth="1"/>
    <col min="1539" max="1539" width="16.5546875" style="933" customWidth="1"/>
    <col min="1540" max="1540" width="4" style="933" customWidth="1"/>
    <col min="1541" max="1541" width="12.6640625" style="933" customWidth="1"/>
    <col min="1542" max="1542" width="12.88671875" style="933" customWidth="1"/>
    <col min="1543" max="1543" width="11.6640625" style="933" customWidth="1"/>
    <col min="1544" max="1544" width="14.88671875" style="933" customWidth="1"/>
    <col min="1545" max="1545" width="15.5546875" style="933" customWidth="1"/>
    <col min="1546" max="1546" width="8" style="933" customWidth="1"/>
    <col min="1547" max="1547" width="9.6640625" style="933" customWidth="1"/>
    <col min="1548" max="1548" width="15" style="933" customWidth="1"/>
    <col min="1549" max="1549" width="17.109375" style="933" customWidth="1"/>
    <col min="1550" max="1792" width="9.109375" style="933"/>
    <col min="1793" max="1793" width="15.5546875" style="933" customWidth="1"/>
    <col min="1794" max="1794" width="18.5546875" style="933" customWidth="1"/>
    <col min="1795" max="1795" width="16.5546875" style="933" customWidth="1"/>
    <col min="1796" max="1796" width="4" style="933" customWidth="1"/>
    <col min="1797" max="1797" width="12.6640625" style="933" customWidth="1"/>
    <col min="1798" max="1798" width="12.88671875" style="933" customWidth="1"/>
    <col min="1799" max="1799" width="11.6640625" style="933" customWidth="1"/>
    <col min="1800" max="1800" width="14.88671875" style="933" customWidth="1"/>
    <col min="1801" max="1801" width="15.5546875" style="933" customWidth="1"/>
    <col min="1802" max="1802" width="8" style="933" customWidth="1"/>
    <col min="1803" max="1803" width="9.6640625" style="933" customWidth="1"/>
    <col min="1804" max="1804" width="15" style="933" customWidth="1"/>
    <col min="1805" max="1805" width="17.109375" style="933" customWidth="1"/>
    <col min="1806" max="2048" width="9.109375" style="933"/>
    <col min="2049" max="2049" width="15.5546875" style="933" customWidth="1"/>
    <col min="2050" max="2050" width="18.5546875" style="933" customWidth="1"/>
    <col min="2051" max="2051" width="16.5546875" style="933" customWidth="1"/>
    <col min="2052" max="2052" width="4" style="933" customWidth="1"/>
    <col min="2053" max="2053" width="12.6640625" style="933" customWidth="1"/>
    <col min="2054" max="2054" width="12.88671875" style="933" customWidth="1"/>
    <col min="2055" max="2055" width="11.6640625" style="933" customWidth="1"/>
    <col min="2056" max="2056" width="14.88671875" style="933" customWidth="1"/>
    <col min="2057" max="2057" width="15.5546875" style="933" customWidth="1"/>
    <col min="2058" max="2058" width="8" style="933" customWidth="1"/>
    <col min="2059" max="2059" width="9.6640625" style="933" customWidth="1"/>
    <col min="2060" max="2060" width="15" style="933" customWidth="1"/>
    <col min="2061" max="2061" width="17.109375" style="933" customWidth="1"/>
    <col min="2062" max="2304" width="9.109375" style="933"/>
    <col min="2305" max="2305" width="15.5546875" style="933" customWidth="1"/>
    <col min="2306" max="2306" width="18.5546875" style="933" customWidth="1"/>
    <col min="2307" max="2307" width="16.5546875" style="933" customWidth="1"/>
    <col min="2308" max="2308" width="4" style="933" customWidth="1"/>
    <col min="2309" max="2309" width="12.6640625" style="933" customWidth="1"/>
    <col min="2310" max="2310" width="12.88671875" style="933" customWidth="1"/>
    <col min="2311" max="2311" width="11.6640625" style="933" customWidth="1"/>
    <col min="2312" max="2312" width="14.88671875" style="933" customWidth="1"/>
    <col min="2313" max="2313" width="15.5546875" style="933" customWidth="1"/>
    <col min="2314" max="2314" width="8" style="933" customWidth="1"/>
    <col min="2315" max="2315" width="9.6640625" style="933" customWidth="1"/>
    <col min="2316" max="2316" width="15" style="933" customWidth="1"/>
    <col min="2317" max="2317" width="17.109375" style="933" customWidth="1"/>
    <col min="2318" max="2560" width="9.109375" style="933"/>
    <col min="2561" max="2561" width="15.5546875" style="933" customWidth="1"/>
    <col min="2562" max="2562" width="18.5546875" style="933" customWidth="1"/>
    <col min="2563" max="2563" width="16.5546875" style="933" customWidth="1"/>
    <col min="2564" max="2564" width="4" style="933" customWidth="1"/>
    <col min="2565" max="2565" width="12.6640625" style="933" customWidth="1"/>
    <col min="2566" max="2566" width="12.88671875" style="933" customWidth="1"/>
    <col min="2567" max="2567" width="11.6640625" style="933" customWidth="1"/>
    <col min="2568" max="2568" width="14.88671875" style="933" customWidth="1"/>
    <col min="2569" max="2569" width="15.5546875" style="933" customWidth="1"/>
    <col min="2570" max="2570" width="8" style="933" customWidth="1"/>
    <col min="2571" max="2571" width="9.6640625" style="933" customWidth="1"/>
    <col min="2572" max="2572" width="15" style="933" customWidth="1"/>
    <col min="2573" max="2573" width="17.109375" style="933" customWidth="1"/>
    <col min="2574" max="2816" width="9.109375" style="933"/>
    <col min="2817" max="2817" width="15.5546875" style="933" customWidth="1"/>
    <col min="2818" max="2818" width="18.5546875" style="933" customWidth="1"/>
    <col min="2819" max="2819" width="16.5546875" style="933" customWidth="1"/>
    <col min="2820" max="2820" width="4" style="933" customWidth="1"/>
    <col min="2821" max="2821" width="12.6640625" style="933" customWidth="1"/>
    <col min="2822" max="2822" width="12.88671875" style="933" customWidth="1"/>
    <col min="2823" max="2823" width="11.6640625" style="933" customWidth="1"/>
    <col min="2824" max="2824" width="14.88671875" style="933" customWidth="1"/>
    <col min="2825" max="2825" width="15.5546875" style="933" customWidth="1"/>
    <col min="2826" max="2826" width="8" style="933" customWidth="1"/>
    <col min="2827" max="2827" width="9.6640625" style="933" customWidth="1"/>
    <col min="2828" max="2828" width="15" style="933" customWidth="1"/>
    <col min="2829" max="2829" width="17.109375" style="933" customWidth="1"/>
    <col min="2830" max="3072" width="9.109375" style="933"/>
    <col min="3073" max="3073" width="15.5546875" style="933" customWidth="1"/>
    <col min="3074" max="3074" width="18.5546875" style="933" customWidth="1"/>
    <col min="3075" max="3075" width="16.5546875" style="933" customWidth="1"/>
    <col min="3076" max="3076" width="4" style="933" customWidth="1"/>
    <col min="3077" max="3077" width="12.6640625" style="933" customWidth="1"/>
    <col min="3078" max="3078" width="12.88671875" style="933" customWidth="1"/>
    <col min="3079" max="3079" width="11.6640625" style="933" customWidth="1"/>
    <col min="3080" max="3080" width="14.88671875" style="933" customWidth="1"/>
    <col min="3081" max="3081" width="15.5546875" style="933" customWidth="1"/>
    <col min="3082" max="3082" width="8" style="933" customWidth="1"/>
    <col min="3083" max="3083" width="9.6640625" style="933" customWidth="1"/>
    <col min="3084" max="3084" width="15" style="933" customWidth="1"/>
    <col min="3085" max="3085" width="17.109375" style="933" customWidth="1"/>
    <col min="3086" max="3328" width="9.109375" style="933"/>
    <col min="3329" max="3329" width="15.5546875" style="933" customWidth="1"/>
    <col min="3330" max="3330" width="18.5546875" style="933" customWidth="1"/>
    <col min="3331" max="3331" width="16.5546875" style="933" customWidth="1"/>
    <col min="3332" max="3332" width="4" style="933" customWidth="1"/>
    <col min="3333" max="3333" width="12.6640625" style="933" customWidth="1"/>
    <col min="3334" max="3334" width="12.88671875" style="933" customWidth="1"/>
    <col min="3335" max="3335" width="11.6640625" style="933" customWidth="1"/>
    <col min="3336" max="3336" width="14.88671875" style="933" customWidth="1"/>
    <col min="3337" max="3337" width="15.5546875" style="933" customWidth="1"/>
    <col min="3338" max="3338" width="8" style="933" customWidth="1"/>
    <col min="3339" max="3339" width="9.6640625" style="933" customWidth="1"/>
    <col min="3340" max="3340" width="15" style="933" customWidth="1"/>
    <col min="3341" max="3341" width="17.109375" style="933" customWidth="1"/>
    <col min="3342" max="3584" width="9.109375" style="933"/>
    <col min="3585" max="3585" width="15.5546875" style="933" customWidth="1"/>
    <col min="3586" max="3586" width="18.5546875" style="933" customWidth="1"/>
    <col min="3587" max="3587" width="16.5546875" style="933" customWidth="1"/>
    <col min="3588" max="3588" width="4" style="933" customWidth="1"/>
    <col min="3589" max="3589" width="12.6640625" style="933" customWidth="1"/>
    <col min="3590" max="3590" width="12.88671875" style="933" customWidth="1"/>
    <col min="3591" max="3591" width="11.6640625" style="933" customWidth="1"/>
    <col min="3592" max="3592" width="14.88671875" style="933" customWidth="1"/>
    <col min="3593" max="3593" width="15.5546875" style="933" customWidth="1"/>
    <col min="3594" max="3594" width="8" style="933" customWidth="1"/>
    <col min="3595" max="3595" width="9.6640625" style="933" customWidth="1"/>
    <col min="3596" max="3596" width="15" style="933" customWidth="1"/>
    <col min="3597" max="3597" width="17.109375" style="933" customWidth="1"/>
    <col min="3598" max="3840" width="9.109375" style="933"/>
    <col min="3841" max="3841" width="15.5546875" style="933" customWidth="1"/>
    <col min="3842" max="3842" width="18.5546875" style="933" customWidth="1"/>
    <col min="3843" max="3843" width="16.5546875" style="933" customWidth="1"/>
    <col min="3844" max="3844" width="4" style="933" customWidth="1"/>
    <col min="3845" max="3845" width="12.6640625" style="933" customWidth="1"/>
    <col min="3846" max="3846" width="12.88671875" style="933" customWidth="1"/>
    <col min="3847" max="3847" width="11.6640625" style="933" customWidth="1"/>
    <col min="3848" max="3848" width="14.88671875" style="933" customWidth="1"/>
    <col min="3849" max="3849" width="15.5546875" style="933" customWidth="1"/>
    <col min="3850" max="3850" width="8" style="933" customWidth="1"/>
    <col min="3851" max="3851" width="9.6640625" style="933" customWidth="1"/>
    <col min="3852" max="3852" width="15" style="933" customWidth="1"/>
    <col min="3853" max="3853" width="17.109375" style="933" customWidth="1"/>
    <col min="3854" max="4096" width="9.109375" style="933"/>
    <col min="4097" max="4097" width="15.5546875" style="933" customWidth="1"/>
    <col min="4098" max="4098" width="18.5546875" style="933" customWidth="1"/>
    <col min="4099" max="4099" width="16.5546875" style="933" customWidth="1"/>
    <col min="4100" max="4100" width="4" style="933" customWidth="1"/>
    <col min="4101" max="4101" width="12.6640625" style="933" customWidth="1"/>
    <col min="4102" max="4102" width="12.88671875" style="933" customWidth="1"/>
    <col min="4103" max="4103" width="11.6640625" style="933" customWidth="1"/>
    <col min="4104" max="4104" width="14.88671875" style="933" customWidth="1"/>
    <col min="4105" max="4105" width="15.5546875" style="933" customWidth="1"/>
    <col min="4106" max="4106" width="8" style="933" customWidth="1"/>
    <col min="4107" max="4107" width="9.6640625" style="933" customWidth="1"/>
    <col min="4108" max="4108" width="15" style="933" customWidth="1"/>
    <col min="4109" max="4109" width="17.109375" style="933" customWidth="1"/>
    <col min="4110" max="4352" width="9.109375" style="933"/>
    <col min="4353" max="4353" width="15.5546875" style="933" customWidth="1"/>
    <col min="4354" max="4354" width="18.5546875" style="933" customWidth="1"/>
    <col min="4355" max="4355" width="16.5546875" style="933" customWidth="1"/>
    <col min="4356" max="4356" width="4" style="933" customWidth="1"/>
    <col min="4357" max="4357" width="12.6640625" style="933" customWidth="1"/>
    <col min="4358" max="4358" width="12.88671875" style="933" customWidth="1"/>
    <col min="4359" max="4359" width="11.6640625" style="933" customWidth="1"/>
    <col min="4360" max="4360" width="14.88671875" style="933" customWidth="1"/>
    <col min="4361" max="4361" width="15.5546875" style="933" customWidth="1"/>
    <col min="4362" max="4362" width="8" style="933" customWidth="1"/>
    <col min="4363" max="4363" width="9.6640625" style="933" customWidth="1"/>
    <col min="4364" max="4364" width="15" style="933" customWidth="1"/>
    <col min="4365" max="4365" width="17.109375" style="933" customWidth="1"/>
    <col min="4366" max="4608" width="9.109375" style="933"/>
    <col min="4609" max="4609" width="15.5546875" style="933" customWidth="1"/>
    <col min="4610" max="4610" width="18.5546875" style="933" customWidth="1"/>
    <col min="4611" max="4611" width="16.5546875" style="933" customWidth="1"/>
    <col min="4612" max="4612" width="4" style="933" customWidth="1"/>
    <col min="4613" max="4613" width="12.6640625" style="933" customWidth="1"/>
    <col min="4614" max="4614" width="12.88671875" style="933" customWidth="1"/>
    <col min="4615" max="4615" width="11.6640625" style="933" customWidth="1"/>
    <col min="4616" max="4616" width="14.88671875" style="933" customWidth="1"/>
    <col min="4617" max="4617" width="15.5546875" style="933" customWidth="1"/>
    <col min="4618" max="4618" width="8" style="933" customWidth="1"/>
    <col min="4619" max="4619" width="9.6640625" style="933" customWidth="1"/>
    <col min="4620" max="4620" width="15" style="933" customWidth="1"/>
    <col min="4621" max="4621" width="17.109375" style="933" customWidth="1"/>
    <col min="4622" max="4864" width="9.109375" style="933"/>
    <col min="4865" max="4865" width="15.5546875" style="933" customWidth="1"/>
    <col min="4866" max="4866" width="18.5546875" style="933" customWidth="1"/>
    <col min="4867" max="4867" width="16.5546875" style="933" customWidth="1"/>
    <col min="4868" max="4868" width="4" style="933" customWidth="1"/>
    <col min="4869" max="4869" width="12.6640625" style="933" customWidth="1"/>
    <col min="4870" max="4870" width="12.88671875" style="933" customWidth="1"/>
    <col min="4871" max="4871" width="11.6640625" style="933" customWidth="1"/>
    <col min="4872" max="4872" width="14.88671875" style="933" customWidth="1"/>
    <col min="4873" max="4873" width="15.5546875" style="933" customWidth="1"/>
    <col min="4874" max="4874" width="8" style="933" customWidth="1"/>
    <col min="4875" max="4875" width="9.6640625" style="933" customWidth="1"/>
    <col min="4876" max="4876" width="15" style="933" customWidth="1"/>
    <col min="4877" max="4877" width="17.109375" style="933" customWidth="1"/>
    <col min="4878" max="5120" width="9.109375" style="933"/>
    <col min="5121" max="5121" width="15.5546875" style="933" customWidth="1"/>
    <col min="5122" max="5122" width="18.5546875" style="933" customWidth="1"/>
    <col min="5123" max="5123" width="16.5546875" style="933" customWidth="1"/>
    <col min="5124" max="5124" width="4" style="933" customWidth="1"/>
    <col min="5125" max="5125" width="12.6640625" style="933" customWidth="1"/>
    <col min="5126" max="5126" width="12.88671875" style="933" customWidth="1"/>
    <col min="5127" max="5127" width="11.6640625" style="933" customWidth="1"/>
    <col min="5128" max="5128" width="14.88671875" style="933" customWidth="1"/>
    <col min="5129" max="5129" width="15.5546875" style="933" customWidth="1"/>
    <col min="5130" max="5130" width="8" style="933" customWidth="1"/>
    <col min="5131" max="5131" width="9.6640625" style="933" customWidth="1"/>
    <col min="5132" max="5132" width="15" style="933" customWidth="1"/>
    <col min="5133" max="5133" width="17.109375" style="933" customWidth="1"/>
    <col min="5134" max="5376" width="9.109375" style="933"/>
    <col min="5377" max="5377" width="15.5546875" style="933" customWidth="1"/>
    <col min="5378" max="5378" width="18.5546875" style="933" customWidth="1"/>
    <col min="5379" max="5379" width="16.5546875" style="933" customWidth="1"/>
    <col min="5380" max="5380" width="4" style="933" customWidth="1"/>
    <col min="5381" max="5381" width="12.6640625" style="933" customWidth="1"/>
    <col min="5382" max="5382" width="12.88671875" style="933" customWidth="1"/>
    <col min="5383" max="5383" width="11.6640625" style="933" customWidth="1"/>
    <col min="5384" max="5384" width="14.88671875" style="933" customWidth="1"/>
    <col min="5385" max="5385" width="15.5546875" style="933" customWidth="1"/>
    <col min="5386" max="5386" width="8" style="933" customWidth="1"/>
    <col min="5387" max="5387" width="9.6640625" style="933" customWidth="1"/>
    <col min="5388" max="5388" width="15" style="933" customWidth="1"/>
    <col min="5389" max="5389" width="17.109375" style="933" customWidth="1"/>
    <col min="5390" max="5632" width="9.109375" style="933"/>
    <col min="5633" max="5633" width="15.5546875" style="933" customWidth="1"/>
    <col min="5634" max="5634" width="18.5546875" style="933" customWidth="1"/>
    <col min="5635" max="5635" width="16.5546875" style="933" customWidth="1"/>
    <col min="5636" max="5636" width="4" style="933" customWidth="1"/>
    <col min="5637" max="5637" width="12.6640625" style="933" customWidth="1"/>
    <col min="5638" max="5638" width="12.88671875" style="933" customWidth="1"/>
    <col min="5639" max="5639" width="11.6640625" style="933" customWidth="1"/>
    <col min="5640" max="5640" width="14.88671875" style="933" customWidth="1"/>
    <col min="5641" max="5641" width="15.5546875" style="933" customWidth="1"/>
    <col min="5642" max="5642" width="8" style="933" customWidth="1"/>
    <col min="5643" max="5643" width="9.6640625" style="933" customWidth="1"/>
    <col min="5644" max="5644" width="15" style="933" customWidth="1"/>
    <col min="5645" max="5645" width="17.109375" style="933" customWidth="1"/>
    <col min="5646" max="5888" width="9.109375" style="933"/>
    <col min="5889" max="5889" width="15.5546875" style="933" customWidth="1"/>
    <col min="5890" max="5890" width="18.5546875" style="933" customWidth="1"/>
    <col min="5891" max="5891" width="16.5546875" style="933" customWidth="1"/>
    <col min="5892" max="5892" width="4" style="933" customWidth="1"/>
    <col min="5893" max="5893" width="12.6640625" style="933" customWidth="1"/>
    <col min="5894" max="5894" width="12.88671875" style="933" customWidth="1"/>
    <col min="5895" max="5895" width="11.6640625" style="933" customWidth="1"/>
    <col min="5896" max="5896" width="14.88671875" style="933" customWidth="1"/>
    <col min="5897" max="5897" width="15.5546875" style="933" customWidth="1"/>
    <col min="5898" max="5898" width="8" style="933" customWidth="1"/>
    <col min="5899" max="5899" width="9.6640625" style="933" customWidth="1"/>
    <col min="5900" max="5900" width="15" style="933" customWidth="1"/>
    <col min="5901" max="5901" width="17.109375" style="933" customWidth="1"/>
    <col min="5902" max="6144" width="9.109375" style="933"/>
    <col min="6145" max="6145" width="15.5546875" style="933" customWidth="1"/>
    <col min="6146" max="6146" width="18.5546875" style="933" customWidth="1"/>
    <col min="6147" max="6147" width="16.5546875" style="933" customWidth="1"/>
    <col min="6148" max="6148" width="4" style="933" customWidth="1"/>
    <col min="6149" max="6149" width="12.6640625" style="933" customWidth="1"/>
    <col min="6150" max="6150" width="12.88671875" style="933" customWidth="1"/>
    <col min="6151" max="6151" width="11.6640625" style="933" customWidth="1"/>
    <col min="6152" max="6152" width="14.88671875" style="933" customWidth="1"/>
    <col min="6153" max="6153" width="15.5546875" style="933" customWidth="1"/>
    <col min="6154" max="6154" width="8" style="933" customWidth="1"/>
    <col min="6155" max="6155" width="9.6640625" style="933" customWidth="1"/>
    <col min="6156" max="6156" width="15" style="933" customWidth="1"/>
    <col min="6157" max="6157" width="17.109375" style="933" customWidth="1"/>
    <col min="6158" max="6400" width="9.109375" style="933"/>
    <col min="6401" max="6401" width="15.5546875" style="933" customWidth="1"/>
    <col min="6402" max="6402" width="18.5546875" style="933" customWidth="1"/>
    <col min="6403" max="6403" width="16.5546875" style="933" customWidth="1"/>
    <col min="6404" max="6404" width="4" style="933" customWidth="1"/>
    <col min="6405" max="6405" width="12.6640625" style="933" customWidth="1"/>
    <col min="6406" max="6406" width="12.88671875" style="933" customWidth="1"/>
    <col min="6407" max="6407" width="11.6640625" style="933" customWidth="1"/>
    <col min="6408" max="6408" width="14.88671875" style="933" customWidth="1"/>
    <col min="6409" max="6409" width="15.5546875" style="933" customWidth="1"/>
    <col min="6410" max="6410" width="8" style="933" customWidth="1"/>
    <col min="6411" max="6411" width="9.6640625" style="933" customWidth="1"/>
    <col min="6412" max="6412" width="15" style="933" customWidth="1"/>
    <col min="6413" max="6413" width="17.109375" style="933" customWidth="1"/>
    <col min="6414" max="6656" width="9.109375" style="933"/>
    <col min="6657" max="6657" width="15.5546875" style="933" customWidth="1"/>
    <col min="6658" max="6658" width="18.5546875" style="933" customWidth="1"/>
    <col min="6659" max="6659" width="16.5546875" style="933" customWidth="1"/>
    <col min="6660" max="6660" width="4" style="933" customWidth="1"/>
    <col min="6661" max="6661" width="12.6640625" style="933" customWidth="1"/>
    <col min="6662" max="6662" width="12.88671875" style="933" customWidth="1"/>
    <col min="6663" max="6663" width="11.6640625" style="933" customWidth="1"/>
    <col min="6664" max="6664" width="14.88671875" style="933" customWidth="1"/>
    <col min="6665" max="6665" width="15.5546875" style="933" customWidth="1"/>
    <col min="6666" max="6666" width="8" style="933" customWidth="1"/>
    <col min="6667" max="6667" width="9.6640625" style="933" customWidth="1"/>
    <col min="6668" max="6668" width="15" style="933" customWidth="1"/>
    <col min="6669" max="6669" width="17.109375" style="933" customWidth="1"/>
    <col min="6670" max="6912" width="9.109375" style="933"/>
    <col min="6913" max="6913" width="15.5546875" style="933" customWidth="1"/>
    <col min="6914" max="6914" width="18.5546875" style="933" customWidth="1"/>
    <col min="6915" max="6915" width="16.5546875" style="933" customWidth="1"/>
    <col min="6916" max="6916" width="4" style="933" customWidth="1"/>
    <col min="6917" max="6917" width="12.6640625" style="933" customWidth="1"/>
    <col min="6918" max="6918" width="12.88671875" style="933" customWidth="1"/>
    <col min="6919" max="6919" width="11.6640625" style="933" customWidth="1"/>
    <col min="6920" max="6920" width="14.88671875" style="933" customWidth="1"/>
    <col min="6921" max="6921" width="15.5546875" style="933" customWidth="1"/>
    <col min="6922" max="6922" width="8" style="933" customWidth="1"/>
    <col min="6923" max="6923" width="9.6640625" style="933" customWidth="1"/>
    <col min="6924" max="6924" width="15" style="933" customWidth="1"/>
    <col min="6925" max="6925" width="17.109375" style="933" customWidth="1"/>
    <col min="6926" max="7168" width="9.109375" style="933"/>
    <col min="7169" max="7169" width="15.5546875" style="933" customWidth="1"/>
    <col min="7170" max="7170" width="18.5546875" style="933" customWidth="1"/>
    <col min="7171" max="7171" width="16.5546875" style="933" customWidth="1"/>
    <col min="7172" max="7172" width="4" style="933" customWidth="1"/>
    <col min="7173" max="7173" width="12.6640625" style="933" customWidth="1"/>
    <col min="7174" max="7174" width="12.88671875" style="933" customWidth="1"/>
    <col min="7175" max="7175" width="11.6640625" style="933" customWidth="1"/>
    <col min="7176" max="7176" width="14.88671875" style="933" customWidth="1"/>
    <col min="7177" max="7177" width="15.5546875" style="933" customWidth="1"/>
    <col min="7178" max="7178" width="8" style="933" customWidth="1"/>
    <col min="7179" max="7179" width="9.6640625" style="933" customWidth="1"/>
    <col min="7180" max="7180" width="15" style="933" customWidth="1"/>
    <col min="7181" max="7181" width="17.109375" style="933" customWidth="1"/>
    <col min="7182" max="7424" width="9.109375" style="933"/>
    <col min="7425" max="7425" width="15.5546875" style="933" customWidth="1"/>
    <col min="7426" max="7426" width="18.5546875" style="933" customWidth="1"/>
    <col min="7427" max="7427" width="16.5546875" style="933" customWidth="1"/>
    <col min="7428" max="7428" width="4" style="933" customWidth="1"/>
    <col min="7429" max="7429" width="12.6640625" style="933" customWidth="1"/>
    <col min="7430" max="7430" width="12.88671875" style="933" customWidth="1"/>
    <col min="7431" max="7431" width="11.6640625" style="933" customWidth="1"/>
    <col min="7432" max="7432" width="14.88671875" style="933" customWidth="1"/>
    <col min="7433" max="7433" width="15.5546875" style="933" customWidth="1"/>
    <col min="7434" max="7434" width="8" style="933" customWidth="1"/>
    <col min="7435" max="7435" width="9.6640625" style="933" customWidth="1"/>
    <col min="7436" max="7436" width="15" style="933" customWidth="1"/>
    <col min="7437" max="7437" width="17.109375" style="933" customWidth="1"/>
    <col min="7438" max="7680" width="9.109375" style="933"/>
    <col min="7681" max="7681" width="15.5546875" style="933" customWidth="1"/>
    <col min="7682" max="7682" width="18.5546875" style="933" customWidth="1"/>
    <col min="7683" max="7683" width="16.5546875" style="933" customWidth="1"/>
    <col min="7684" max="7684" width="4" style="933" customWidth="1"/>
    <col min="7685" max="7685" width="12.6640625" style="933" customWidth="1"/>
    <col min="7686" max="7686" width="12.88671875" style="933" customWidth="1"/>
    <col min="7687" max="7687" width="11.6640625" style="933" customWidth="1"/>
    <col min="7688" max="7688" width="14.88671875" style="933" customWidth="1"/>
    <col min="7689" max="7689" width="15.5546875" style="933" customWidth="1"/>
    <col min="7690" max="7690" width="8" style="933" customWidth="1"/>
    <col min="7691" max="7691" width="9.6640625" style="933" customWidth="1"/>
    <col min="7692" max="7692" width="15" style="933" customWidth="1"/>
    <col min="7693" max="7693" width="17.109375" style="933" customWidth="1"/>
    <col min="7694" max="7936" width="9.109375" style="933"/>
    <col min="7937" max="7937" width="15.5546875" style="933" customWidth="1"/>
    <col min="7938" max="7938" width="18.5546875" style="933" customWidth="1"/>
    <col min="7939" max="7939" width="16.5546875" style="933" customWidth="1"/>
    <col min="7940" max="7940" width="4" style="933" customWidth="1"/>
    <col min="7941" max="7941" width="12.6640625" style="933" customWidth="1"/>
    <col min="7942" max="7942" width="12.88671875" style="933" customWidth="1"/>
    <col min="7943" max="7943" width="11.6640625" style="933" customWidth="1"/>
    <col min="7944" max="7944" width="14.88671875" style="933" customWidth="1"/>
    <col min="7945" max="7945" width="15.5546875" style="933" customWidth="1"/>
    <col min="7946" max="7946" width="8" style="933" customWidth="1"/>
    <col min="7947" max="7947" width="9.6640625" style="933" customWidth="1"/>
    <col min="7948" max="7948" width="15" style="933" customWidth="1"/>
    <col min="7949" max="7949" width="17.109375" style="933" customWidth="1"/>
    <col min="7950" max="8192" width="9.109375" style="933"/>
    <col min="8193" max="8193" width="15.5546875" style="933" customWidth="1"/>
    <col min="8194" max="8194" width="18.5546875" style="933" customWidth="1"/>
    <col min="8195" max="8195" width="16.5546875" style="933" customWidth="1"/>
    <col min="8196" max="8196" width="4" style="933" customWidth="1"/>
    <col min="8197" max="8197" width="12.6640625" style="933" customWidth="1"/>
    <col min="8198" max="8198" width="12.88671875" style="933" customWidth="1"/>
    <col min="8199" max="8199" width="11.6640625" style="933" customWidth="1"/>
    <col min="8200" max="8200" width="14.88671875" style="933" customWidth="1"/>
    <col min="8201" max="8201" width="15.5546875" style="933" customWidth="1"/>
    <col min="8202" max="8202" width="8" style="933" customWidth="1"/>
    <col min="8203" max="8203" width="9.6640625" style="933" customWidth="1"/>
    <col min="8204" max="8204" width="15" style="933" customWidth="1"/>
    <col min="8205" max="8205" width="17.109375" style="933" customWidth="1"/>
    <col min="8206" max="8448" width="9.109375" style="933"/>
    <col min="8449" max="8449" width="15.5546875" style="933" customWidth="1"/>
    <col min="8450" max="8450" width="18.5546875" style="933" customWidth="1"/>
    <col min="8451" max="8451" width="16.5546875" style="933" customWidth="1"/>
    <col min="8452" max="8452" width="4" style="933" customWidth="1"/>
    <col min="8453" max="8453" width="12.6640625" style="933" customWidth="1"/>
    <col min="8454" max="8454" width="12.88671875" style="933" customWidth="1"/>
    <col min="8455" max="8455" width="11.6640625" style="933" customWidth="1"/>
    <col min="8456" max="8456" width="14.88671875" style="933" customWidth="1"/>
    <col min="8457" max="8457" width="15.5546875" style="933" customWidth="1"/>
    <col min="8458" max="8458" width="8" style="933" customWidth="1"/>
    <col min="8459" max="8459" width="9.6640625" style="933" customWidth="1"/>
    <col min="8460" max="8460" width="15" style="933" customWidth="1"/>
    <col min="8461" max="8461" width="17.109375" style="933" customWidth="1"/>
    <col min="8462" max="8704" width="9.109375" style="933"/>
    <col min="8705" max="8705" width="15.5546875" style="933" customWidth="1"/>
    <col min="8706" max="8706" width="18.5546875" style="933" customWidth="1"/>
    <col min="8707" max="8707" width="16.5546875" style="933" customWidth="1"/>
    <col min="8708" max="8708" width="4" style="933" customWidth="1"/>
    <col min="8709" max="8709" width="12.6640625" style="933" customWidth="1"/>
    <col min="8710" max="8710" width="12.88671875" style="933" customWidth="1"/>
    <col min="8711" max="8711" width="11.6640625" style="933" customWidth="1"/>
    <col min="8712" max="8712" width="14.88671875" style="933" customWidth="1"/>
    <col min="8713" max="8713" width="15.5546875" style="933" customWidth="1"/>
    <col min="8714" max="8714" width="8" style="933" customWidth="1"/>
    <col min="8715" max="8715" width="9.6640625" style="933" customWidth="1"/>
    <col min="8716" max="8716" width="15" style="933" customWidth="1"/>
    <col min="8717" max="8717" width="17.109375" style="933" customWidth="1"/>
    <col min="8718" max="8960" width="9.109375" style="933"/>
    <col min="8961" max="8961" width="15.5546875" style="933" customWidth="1"/>
    <col min="8962" max="8962" width="18.5546875" style="933" customWidth="1"/>
    <col min="8963" max="8963" width="16.5546875" style="933" customWidth="1"/>
    <col min="8964" max="8964" width="4" style="933" customWidth="1"/>
    <col min="8965" max="8965" width="12.6640625" style="933" customWidth="1"/>
    <col min="8966" max="8966" width="12.88671875" style="933" customWidth="1"/>
    <col min="8967" max="8967" width="11.6640625" style="933" customWidth="1"/>
    <col min="8968" max="8968" width="14.88671875" style="933" customWidth="1"/>
    <col min="8969" max="8969" width="15.5546875" style="933" customWidth="1"/>
    <col min="8970" max="8970" width="8" style="933" customWidth="1"/>
    <col min="8971" max="8971" width="9.6640625" style="933" customWidth="1"/>
    <col min="8972" max="8972" width="15" style="933" customWidth="1"/>
    <col min="8973" max="8973" width="17.109375" style="933" customWidth="1"/>
    <col min="8974" max="9216" width="9.109375" style="933"/>
    <col min="9217" max="9217" width="15.5546875" style="933" customWidth="1"/>
    <col min="9218" max="9218" width="18.5546875" style="933" customWidth="1"/>
    <col min="9219" max="9219" width="16.5546875" style="933" customWidth="1"/>
    <col min="9220" max="9220" width="4" style="933" customWidth="1"/>
    <col min="9221" max="9221" width="12.6640625" style="933" customWidth="1"/>
    <col min="9222" max="9222" width="12.88671875" style="933" customWidth="1"/>
    <col min="9223" max="9223" width="11.6640625" style="933" customWidth="1"/>
    <col min="9224" max="9224" width="14.88671875" style="933" customWidth="1"/>
    <col min="9225" max="9225" width="15.5546875" style="933" customWidth="1"/>
    <col min="9226" max="9226" width="8" style="933" customWidth="1"/>
    <col min="9227" max="9227" width="9.6640625" style="933" customWidth="1"/>
    <col min="9228" max="9228" width="15" style="933" customWidth="1"/>
    <col min="9229" max="9229" width="17.109375" style="933" customWidth="1"/>
    <col min="9230" max="9472" width="9.109375" style="933"/>
    <col min="9473" max="9473" width="15.5546875" style="933" customWidth="1"/>
    <col min="9474" max="9474" width="18.5546875" style="933" customWidth="1"/>
    <col min="9475" max="9475" width="16.5546875" style="933" customWidth="1"/>
    <col min="9476" max="9476" width="4" style="933" customWidth="1"/>
    <col min="9477" max="9477" width="12.6640625" style="933" customWidth="1"/>
    <col min="9478" max="9478" width="12.88671875" style="933" customWidth="1"/>
    <col min="9479" max="9479" width="11.6640625" style="933" customWidth="1"/>
    <col min="9480" max="9480" width="14.88671875" style="933" customWidth="1"/>
    <col min="9481" max="9481" width="15.5546875" style="933" customWidth="1"/>
    <col min="9482" max="9482" width="8" style="933" customWidth="1"/>
    <col min="9483" max="9483" width="9.6640625" style="933" customWidth="1"/>
    <col min="9484" max="9484" width="15" style="933" customWidth="1"/>
    <col min="9485" max="9485" width="17.109375" style="933" customWidth="1"/>
    <col min="9486" max="9728" width="9.109375" style="933"/>
    <col min="9729" max="9729" width="15.5546875" style="933" customWidth="1"/>
    <col min="9730" max="9730" width="18.5546875" style="933" customWidth="1"/>
    <col min="9731" max="9731" width="16.5546875" style="933" customWidth="1"/>
    <col min="9732" max="9732" width="4" style="933" customWidth="1"/>
    <col min="9733" max="9733" width="12.6640625" style="933" customWidth="1"/>
    <col min="9734" max="9734" width="12.88671875" style="933" customWidth="1"/>
    <col min="9735" max="9735" width="11.6640625" style="933" customWidth="1"/>
    <col min="9736" max="9736" width="14.88671875" style="933" customWidth="1"/>
    <col min="9737" max="9737" width="15.5546875" style="933" customWidth="1"/>
    <col min="9738" max="9738" width="8" style="933" customWidth="1"/>
    <col min="9739" max="9739" width="9.6640625" style="933" customWidth="1"/>
    <col min="9740" max="9740" width="15" style="933" customWidth="1"/>
    <col min="9741" max="9741" width="17.109375" style="933" customWidth="1"/>
    <col min="9742" max="9984" width="9.109375" style="933"/>
    <col min="9985" max="9985" width="15.5546875" style="933" customWidth="1"/>
    <col min="9986" max="9986" width="18.5546875" style="933" customWidth="1"/>
    <col min="9987" max="9987" width="16.5546875" style="933" customWidth="1"/>
    <col min="9988" max="9988" width="4" style="933" customWidth="1"/>
    <col min="9989" max="9989" width="12.6640625" style="933" customWidth="1"/>
    <col min="9990" max="9990" width="12.88671875" style="933" customWidth="1"/>
    <col min="9991" max="9991" width="11.6640625" style="933" customWidth="1"/>
    <col min="9992" max="9992" width="14.88671875" style="933" customWidth="1"/>
    <col min="9993" max="9993" width="15.5546875" style="933" customWidth="1"/>
    <col min="9994" max="9994" width="8" style="933" customWidth="1"/>
    <col min="9995" max="9995" width="9.6640625" style="933" customWidth="1"/>
    <col min="9996" max="9996" width="15" style="933" customWidth="1"/>
    <col min="9997" max="9997" width="17.109375" style="933" customWidth="1"/>
    <col min="9998" max="10240" width="9.109375" style="933"/>
    <col min="10241" max="10241" width="15.5546875" style="933" customWidth="1"/>
    <col min="10242" max="10242" width="18.5546875" style="933" customWidth="1"/>
    <col min="10243" max="10243" width="16.5546875" style="933" customWidth="1"/>
    <col min="10244" max="10244" width="4" style="933" customWidth="1"/>
    <col min="10245" max="10245" width="12.6640625" style="933" customWidth="1"/>
    <col min="10246" max="10246" width="12.88671875" style="933" customWidth="1"/>
    <col min="10247" max="10247" width="11.6640625" style="933" customWidth="1"/>
    <col min="10248" max="10248" width="14.88671875" style="933" customWidth="1"/>
    <col min="10249" max="10249" width="15.5546875" style="933" customWidth="1"/>
    <col min="10250" max="10250" width="8" style="933" customWidth="1"/>
    <col min="10251" max="10251" width="9.6640625" style="933" customWidth="1"/>
    <col min="10252" max="10252" width="15" style="933" customWidth="1"/>
    <col min="10253" max="10253" width="17.109375" style="933" customWidth="1"/>
    <col min="10254" max="10496" width="9.109375" style="933"/>
    <col min="10497" max="10497" width="15.5546875" style="933" customWidth="1"/>
    <col min="10498" max="10498" width="18.5546875" style="933" customWidth="1"/>
    <col min="10499" max="10499" width="16.5546875" style="933" customWidth="1"/>
    <col min="10500" max="10500" width="4" style="933" customWidth="1"/>
    <col min="10501" max="10501" width="12.6640625" style="933" customWidth="1"/>
    <col min="10502" max="10502" width="12.88671875" style="933" customWidth="1"/>
    <col min="10503" max="10503" width="11.6640625" style="933" customWidth="1"/>
    <col min="10504" max="10504" width="14.88671875" style="933" customWidth="1"/>
    <col min="10505" max="10505" width="15.5546875" style="933" customWidth="1"/>
    <col min="10506" max="10506" width="8" style="933" customWidth="1"/>
    <col min="10507" max="10507" width="9.6640625" style="933" customWidth="1"/>
    <col min="10508" max="10508" width="15" style="933" customWidth="1"/>
    <col min="10509" max="10509" width="17.109375" style="933" customWidth="1"/>
    <col min="10510" max="10752" width="9.109375" style="933"/>
    <col min="10753" max="10753" width="15.5546875" style="933" customWidth="1"/>
    <col min="10754" max="10754" width="18.5546875" style="933" customWidth="1"/>
    <col min="10755" max="10755" width="16.5546875" style="933" customWidth="1"/>
    <col min="10756" max="10756" width="4" style="933" customWidth="1"/>
    <col min="10757" max="10757" width="12.6640625" style="933" customWidth="1"/>
    <col min="10758" max="10758" width="12.88671875" style="933" customWidth="1"/>
    <col min="10759" max="10759" width="11.6640625" style="933" customWidth="1"/>
    <col min="10760" max="10760" width="14.88671875" style="933" customWidth="1"/>
    <col min="10761" max="10761" width="15.5546875" style="933" customWidth="1"/>
    <col min="10762" max="10762" width="8" style="933" customWidth="1"/>
    <col min="10763" max="10763" width="9.6640625" style="933" customWidth="1"/>
    <col min="10764" max="10764" width="15" style="933" customWidth="1"/>
    <col min="10765" max="10765" width="17.109375" style="933" customWidth="1"/>
    <col min="10766" max="11008" width="9.109375" style="933"/>
    <col min="11009" max="11009" width="15.5546875" style="933" customWidth="1"/>
    <col min="11010" max="11010" width="18.5546875" style="933" customWidth="1"/>
    <col min="11011" max="11011" width="16.5546875" style="933" customWidth="1"/>
    <col min="11012" max="11012" width="4" style="933" customWidth="1"/>
    <col min="11013" max="11013" width="12.6640625" style="933" customWidth="1"/>
    <col min="11014" max="11014" width="12.88671875" style="933" customWidth="1"/>
    <col min="11015" max="11015" width="11.6640625" style="933" customWidth="1"/>
    <col min="11016" max="11016" width="14.88671875" style="933" customWidth="1"/>
    <col min="11017" max="11017" width="15.5546875" style="933" customWidth="1"/>
    <col min="11018" max="11018" width="8" style="933" customWidth="1"/>
    <col min="11019" max="11019" width="9.6640625" style="933" customWidth="1"/>
    <col min="11020" max="11020" width="15" style="933" customWidth="1"/>
    <col min="11021" max="11021" width="17.109375" style="933" customWidth="1"/>
    <col min="11022" max="11264" width="9.109375" style="933"/>
    <col min="11265" max="11265" width="15.5546875" style="933" customWidth="1"/>
    <col min="11266" max="11266" width="18.5546875" style="933" customWidth="1"/>
    <col min="11267" max="11267" width="16.5546875" style="933" customWidth="1"/>
    <col min="11268" max="11268" width="4" style="933" customWidth="1"/>
    <col min="11269" max="11269" width="12.6640625" style="933" customWidth="1"/>
    <col min="11270" max="11270" width="12.88671875" style="933" customWidth="1"/>
    <col min="11271" max="11271" width="11.6640625" style="933" customWidth="1"/>
    <col min="11272" max="11272" width="14.88671875" style="933" customWidth="1"/>
    <col min="11273" max="11273" width="15.5546875" style="933" customWidth="1"/>
    <col min="11274" max="11274" width="8" style="933" customWidth="1"/>
    <col min="11275" max="11275" width="9.6640625" style="933" customWidth="1"/>
    <col min="11276" max="11276" width="15" style="933" customWidth="1"/>
    <col min="11277" max="11277" width="17.109375" style="933" customWidth="1"/>
    <col min="11278" max="11520" width="9.109375" style="933"/>
    <col min="11521" max="11521" width="15.5546875" style="933" customWidth="1"/>
    <col min="11522" max="11522" width="18.5546875" style="933" customWidth="1"/>
    <col min="11523" max="11523" width="16.5546875" style="933" customWidth="1"/>
    <col min="11524" max="11524" width="4" style="933" customWidth="1"/>
    <col min="11525" max="11525" width="12.6640625" style="933" customWidth="1"/>
    <col min="11526" max="11526" width="12.88671875" style="933" customWidth="1"/>
    <col min="11527" max="11527" width="11.6640625" style="933" customWidth="1"/>
    <col min="11528" max="11528" width="14.88671875" style="933" customWidth="1"/>
    <col min="11529" max="11529" width="15.5546875" style="933" customWidth="1"/>
    <col min="11530" max="11530" width="8" style="933" customWidth="1"/>
    <col min="11531" max="11531" width="9.6640625" style="933" customWidth="1"/>
    <col min="11532" max="11532" width="15" style="933" customWidth="1"/>
    <col min="11533" max="11533" width="17.109375" style="933" customWidth="1"/>
    <col min="11534" max="11776" width="9.109375" style="933"/>
    <col min="11777" max="11777" width="15.5546875" style="933" customWidth="1"/>
    <col min="11778" max="11778" width="18.5546875" style="933" customWidth="1"/>
    <col min="11779" max="11779" width="16.5546875" style="933" customWidth="1"/>
    <col min="11780" max="11780" width="4" style="933" customWidth="1"/>
    <col min="11781" max="11781" width="12.6640625" style="933" customWidth="1"/>
    <col min="11782" max="11782" width="12.88671875" style="933" customWidth="1"/>
    <col min="11783" max="11783" width="11.6640625" style="933" customWidth="1"/>
    <col min="11784" max="11784" width="14.88671875" style="933" customWidth="1"/>
    <col min="11785" max="11785" width="15.5546875" style="933" customWidth="1"/>
    <col min="11786" max="11786" width="8" style="933" customWidth="1"/>
    <col min="11787" max="11787" width="9.6640625" style="933" customWidth="1"/>
    <col min="11788" max="11788" width="15" style="933" customWidth="1"/>
    <col min="11789" max="11789" width="17.109375" style="933" customWidth="1"/>
    <col min="11790" max="12032" width="9.109375" style="933"/>
    <col min="12033" max="12033" width="15.5546875" style="933" customWidth="1"/>
    <col min="12034" max="12034" width="18.5546875" style="933" customWidth="1"/>
    <col min="12035" max="12035" width="16.5546875" style="933" customWidth="1"/>
    <col min="12036" max="12036" width="4" style="933" customWidth="1"/>
    <col min="12037" max="12037" width="12.6640625" style="933" customWidth="1"/>
    <col min="12038" max="12038" width="12.88671875" style="933" customWidth="1"/>
    <col min="12039" max="12039" width="11.6640625" style="933" customWidth="1"/>
    <col min="12040" max="12040" width="14.88671875" style="933" customWidth="1"/>
    <col min="12041" max="12041" width="15.5546875" style="933" customWidth="1"/>
    <col min="12042" max="12042" width="8" style="933" customWidth="1"/>
    <col min="12043" max="12043" width="9.6640625" style="933" customWidth="1"/>
    <col min="12044" max="12044" width="15" style="933" customWidth="1"/>
    <col min="12045" max="12045" width="17.109375" style="933" customWidth="1"/>
    <col min="12046" max="12288" width="9.109375" style="933"/>
    <col min="12289" max="12289" width="15.5546875" style="933" customWidth="1"/>
    <col min="12290" max="12290" width="18.5546875" style="933" customWidth="1"/>
    <col min="12291" max="12291" width="16.5546875" style="933" customWidth="1"/>
    <col min="12292" max="12292" width="4" style="933" customWidth="1"/>
    <col min="12293" max="12293" width="12.6640625" style="933" customWidth="1"/>
    <col min="12294" max="12294" width="12.88671875" style="933" customWidth="1"/>
    <col min="12295" max="12295" width="11.6640625" style="933" customWidth="1"/>
    <col min="12296" max="12296" width="14.88671875" style="933" customWidth="1"/>
    <col min="12297" max="12297" width="15.5546875" style="933" customWidth="1"/>
    <col min="12298" max="12298" width="8" style="933" customWidth="1"/>
    <col min="12299" max="12299" width="9.6640625" style="933" customWidth="1"/>
    <col min="12300" max="12300" width="15" style="933" customWidth="1"/>
    <col min="12301" max="12301" width="17.109375" style="933" customWidth="1"/>
    <col min="12302" max="12544" width="9.109375" style="933"/>
    <col min="12545" max="12545" width="15.5546875" style="933" customWidth="1"/>
    <col min="12546" max="12546" width="18.5546875" style="933" customWidth="1"/>
    <col min="12547" max="12547" width="16.5546875" style="933" customWidth="1"/>
    <col min="12548" max="12548" width="4" style="933" customWidth="1"/>
    <col min="12549" max="12549" width="12.6640625" style="933" customWidth="1"/>
    <col min="12550" max="12550" width="12.88671875" style="933" customWidth="1"/>
    <col min="12551" max="12551" width="11.6640625" style="933" customWidth="1"/>
    <col min="12552" max="12552" width="14.88671875" style="933" customWidth="1"/>
    <col min="12553" max="12553" width="15.5546875" style="933" customWidth="1"/>
    <col min="12554" max="12554" width="8" style="933" customWidth="1"/>
    <col min="12555" max="12555" width="9.6640625" style="933" customWidth="1"/>
    <col min="12556" max="12556" width="15" style="933" customWidth="1"/>
    <col min="12557" max="12557" width="17.109375" style="933" customWidth="1"/>
    <col min="12558" max="12800" width="9.109375" style="933"/>
    <col min="12801" max="12801" width="15.5546875" style="933" customWidth="1"/>
    <col min="12802" max="12802" width="18.5546875" style="933" customWidth="1"/>
    <col min="12803" max="12803" width="16.5546875" style="933" customWidth="1"/>
    <col min="12804" max="12804" width="4" style="933" customWidth="1"/>
    <col min="12805" max="12805" width="12.6640625" style="933" customWidth="1"/>
    <col min="12806" max="12806" width="12.88671875" style="933" customWidth="1"/>
    <col min="12807" max="12807" width="11.6640625" style="933" customWidth="1"/>
    <col min="12808" max="12808" width="14.88671875" style="933" customWidth="1"/>
    <col min="12809" max="12809" width="15.5546875" style="933" customWidth="1"/>
    <col min="12810" max="12810" width="8" style="933" customWidth="1"/>
    <col min="12811" max="12811" width="9.6640625" style="933" customWidth="1"/>
    <col min="12812" max="12812" width="15" style="933" customWidth="1"/>
    <col min="12813" max="12813" width="17.109375" style="933" customWidth="1"/>
    <col min="12814" max="13056" width="9.109375" style="933"/>
    <col min="13057" max="13057" width="15.5546875" style="933" customWidth="1"/>
    <col min="13058" max="13058" width="18.5546875" style="933" customWidth="1"/>
    <col min="13059" max="13059" width="16.5546875" style="933" customWidth="1"/>
    <col min="13060" max="13060" width="4" style="933" customWidth="1"/>
    <col min="13061" max="13061" width="12.6640625" style="933" customWidth="1"/>
    <col min="13062" max="13062" width="12.88671875" style="933" customWidth="1"/>
    <col min="13063" max="13063" width="11.6640625" style="933" customWidth="1"/>
    <col min="13064" max="13064" width="14.88671875" style="933" customWidth="1"/>
    <col min="13065" max="13065" width="15.5546875" style="933" customWidth="1"/>
    <col min="13066" max="13066" width="8" style="933" customWidth="1"/>
    <col min="13067" max="13067" width="9.6640625" style="933" customWidth="1"/>
    <col min="13068" max="13068" width="15" style="933" customWidth="1"/>
    <col min="13069" max="13069" width="17.109375" style="933" customWidth="1"/>
    <col min="13070" max="13312" width="9.109375" style="933"/>
    <col min="13313" max="13313" width="15.5546875" style="933" customWidth="1"/>
    <col min="13314" max="13314" width="18.5546875" style="933" customWidth="1"/>
    <col min="13315" max="13315" width="16.5546875" style="933" customWidth="1"/>
    <col min="13316" max="13316" width="4" style="933" customWidth="1"/>
    <col min="13317" max="13317" width="12.6640625" style="933" customWidth="1"/>
    <col min="13318" max="13318" width="12.88671875" style="933" customWidth="1"/>
    <col min="13319" max="13319" width="11.6640625" style="933" customWidth="1"/>
    <col min="13320" max="13320" width="14.88671875" style="933" customWidth="1"/>
    <col min="13321" max="13321" width="15.5546875" style="933" customWidth="1"/>
    <col min="13322" max="13322" width="8" style="933" customWidth="1"/>
    <col min="13323" max="13323" width="9.6640625" style="933" customWidth="1"/>
    <col min="13324" max="13324" width="15" style="933" customWidth="1"/>
    <col min="13325" max="13325" width="17.109375" style="933" customWidth="1"/>
    <col min="13326" max="13568" width="9.109375" style="933"/>
    <col min="13569" max="13569" width="15.5546875" style="933" customWidth="1"/>
    <col min="13570" max="13570" width="18.5546875" style="933" customWidth="1"/>
    <col min="13571" max="13571" width="16.5546875" style="933" customWidth="1"/>
    <col min="13572" max="13572" width="4" style="933" customWidth="1"/>
    <col min="13573" max="13573" width="12.6640625" style="933" customWidth="1"/>
    <col min="13574" max="13574" width="12.88671875" style="933" customWidth="1"/>
    <col min="13575" max="13575" width="11.6640625" style="933" customWidth="1"/>
    <col min="13576" max="13576" width="14.88671875" style="933" customWidth="1"/>
    <col min="13577" max="13577" width="15.5546875" style="933" customWidth="1"/>
    <col min="13578" max="13578" width="8" style="933" customWidth="1"/>
    <col min="13579" max="13579" width="9.6640625" style="933" customWidth="1"/>
    <col min="13580" max="13580" width="15" style="933" customWidth="1"/>
    <col min="13581" max="13581" width="17.109375" style="933" customWidth="1"/>
    <col min="13582" max="13824" width="9.109375" style="933"/>
    <col min="13825" max="13825" width="15.5546875" style="933" customWidth="1"/>
    <col min="13826" max="13826" width="18.5546875" style="933" customWidth="1"/>
    <col min="13827" max="13827" width="16.5546875" style="933" customWidth="1"/>
    <col min="13828" max="13828" width="4" style="933" customWidth="1"/>
    <col min="13829" max="13829" width="12.6640625" style="933" customWidth="1"/>
    <col min="13830" max="13830" width="12.88671875" style="933" customWidth="1"/>
    <col min="13831" max="13831" width="11.6640625" style="933" customWidth="1"/>
    <col min="13832" max="13832" width="14.88671875" style="933" customWidth="1"/>
    <col min="13833" max="13833" width="15.5546875" style="933" customWidth="1"/>
    <col min="13834" max="13834" width="8" style="933" customWidth="1"/>
    <col min="13835" max="13835" width="9.6640625" style="933" customWidth="1"/>
    <col min="13836" max="13836" width="15" style="933" customWidth="1"/>
    <col min="13837" max="13837" width="17.109375" style="933" customWidth="1"/>
    <col min="13838" max="14080" width="9.109375" style="933"/>
    <col min="14081" max="14081" width="15.5546875" style="933" customWidth="1"/>
    <col min="14082" max="14082" width="18.5546875" style="933" customWidth="1"/>
    <col min="14083" max="14083" width="16.5546875" style="933" customWidth="1"/>
    <col min="14084" max="14084" width="4" style="933" customWidth="1"/>
    <col min="14085" max="14085" width="12.6640625" style="933" customWidth="1"/>
    <col min="14086" max="14086" width="12.88671875" style="933" customWidth="1"/>
    <col min="14087" max="14087" width="11.6640625" style="933" customWidth="1"/>
    <col min="14088" max="14088" width="14.88671875" style="933" customWidth="1"/>
    <col min="14089" max="14089" width="15.5546875" style="933" customWidth="1"/>
    <col min="14090" max="14090" width="8" style="933" customWidth="1"/>
    <col min="14091" max="14091" width="9.6640625" style="933" customWidth="1"/>
    <col min="14092" max="14092" width="15" style="933" customWidth="1"/>
    <col min="14093" max="14093" width="17.109375" style="933" customWidth="1"/>
    <col min="14094" max="14336" width="9.109375" style="933"/>
    <col min="14337" max="14337" width="15.5546875" style="933" customWidth="1"/>
    <col min="14338" max="14338" width="18.5546875" style="933" customWidth="1"/>
    <col min="14339" max="14339" width="16.5546875" style="933" customWidth="1"/>
    <col min="14340" max="14340" width="4" style="933" customWidth="1"/>
    <col min="14341" max="14341" width="12.6640625" style="933" customWidth="1"/>
    <col min="14342" max="14342" width="12.88671875" style="933" customWidth="1"/>
    <col min="14343" max="14343" width="11.6640625" style="933" customWidth="1"/>
    <col min="14344" max="14344" width="14.88671875" style="933" customWidth="1"/>
    <col min="14345" max="14345" width="15.5546875" style="933" customWidth="1"/>
    <col min="14346" max="14346" width="8" style="933" customWidth="1"/>
    <col min="14347" max="14347" width="9.6640625" style="933" customWidth="1"/>
    <col min="14348" max="14348" width="15" style="933" customWidth="1"/>
    <col min="14349" max="14349" width="17.109375" style="933" customWidth="1"/>
    <col min="14350" max="14592" width="9.109375" style="933"/>
    <col min="14593" max="14593" width="15.5546875" style="933" customWidth="1"/>
    <col min="14594" max="14594" width="18.5546875" style="933" customWidth="1"/>
    <col min="14595" max="14595" width="16.5546875" style="933" customWidth="1"/>
    <col min="14596" max="14596" width="4" style="933" customWidth="1"/>
    <col min="14597" max="14597" width="12.6640625" style="933" customWidth="1"/>
    <col min="14598" max="14598" width="12.88671875" style="933" customWidth="1"/>
    <col min="14599" max="14599" width="11.6640625" style="933" customWidth="1"/>
    <col min="14600" max="14600" width="14.88671875" style="933" customWidth="1"/>
    <col min="14601" max="14601" width="15.5546875" style="933" customWidth="1"/>
    <col min="14602" max="14602" width="8" style="933" customWidth="1"/>
    <col min="14603" max="14603" width="9.6640625" style="933" customWidth="1"/>
    <col min="14604" max="14604" width="15" style="933" customWidth="1"/>
    <col min="14605" max="14605" width="17.109375" style="933" customWidth="1"/>
    <col min="14606" max="14848" width="9.109375" style="933"/>
    <col min="14849" max="14849" width="15.5546875" style="933" customWidth="1"/>
    <col min="14850" max="14850" width="18.5546875" style="933" customWidth="1"/>
    <col min="14851" max="14851" width="16.5546875" style="933" customWidth="1"/>
    <col min="14852" max="14852" width="4" style="933" customWidth="1"/>
    <col min="14853" max="14853" width="12.6640625" style="933" customWidth="1"/>
    <col min="14854" max="14854" width="12.88671875" style="933" customWidth="1"/>
    <col min="14855" max="14855" width="11.6640625" style="933" customWidth="1"/>
    <col min="14856" max="14856" width="14.88671875" style="933" customWidth="1"/>
    <col min="14857" max="14857" width="15.5546875" style="933" customWidth="1"/>
    <col min="14858" max="14858" width="8" style="933" customWidth="1"/>
    <col min="14859" max="14859" width="9.6640625" style="933" customWidth="1"/>
    <col min="14860" max="14860" width="15" style="933" customWidth="1"/>
    <col min="14861" max="14861" width="17.109375" style="933" customWidth="1"/>
    <col min="14862" max="15104" width="9.109375" style="933"/>
    <col min="15105" max="15105" width="15.5546875" style="933" customWidth="1"/>
    <col min="15106" max="15106" width="18.5546875" style="933" customWidth="1"/>
    <col min="15107" max="15107" width="16.5546875" style="933" customWidth="1"/>
    <col min="15108" max="15108" width="4" style="933" customWidth="1"/>
    <col min="15109" max="15109" width="12.6640625" style="933" customWidth="1"/>
    <col min="15110" max="15110" width="12.88671875" style="933" customWidth="1"/>
    <col min="15111" max="15111" width="11.6640625" style="933" customWidth="1"/>
    <col min="15112" max="15112" width="14.88671875" style="933" customWidth="1"/>
    <col min="15113" max="15113" width="15.5546875" style="933" customWidth="1"/>
    <col min="15114" max="15114" width="8" style="933" customWidth="1"/>
    <col min="15115" max="15115" width="9.6640625" style="933" customWidth="1"/>
    <col min="15116" max="15116" width="15" style="933" customWidth="1"/>
    <col min="15117" max="15117" width="17.109375" style="933" customWidth="1"/>
    <col min="15118" max="15360" width="9.109375" style="933"/>
    <col min="15361" max="15361" width="15.5546875" style="933" customWidth="1"/>
    <col min="15362" max="15362" width="18.5546875" style="933" customWidth="1"/>
    <col min="15363" max="15363" width="16.5546875" style="933" customWidth="1"/>
    <col min="15364" max="15364" width="4" style="933" customWidth="1"/>
    <col min="15365" max="15365" width="12.6640625" style="933" customWidth="1"/>
    <col min="15366" max="15366" width="12.88671875" style="933" customWidth="1"/>
    <col min="15367" max="15367" width="11.6640625" style="933" customWidth="1"/>
    <col min="15368" max="15368" width="14.88671875" style="933" customWidth="1"/>
    <col min="15369" max="15369" width="15.5546875" style="933" customWidth="1"/>
    <col min="15370" max="15370" width="8" style="933" customWidth="1"/>
    <col min="15371" max="15371" width="9.6640625" style="933" customWidth="1"/>
    <col min="15372" max="15372" width="15" style="933" customWidth="1"/>
    <col min="15373" max="15373" width="17.109375" style="933" customWidth="1"/>
    <col min="15374" max="15616" width="9.109375" style="933"/>
    <col min="15617" max="15617" width="15.5546875" style="933" customWidth="1"/>
    <col min="15618" max="15618" width="18.5546875" style="933" customWidth="1"/>
    <col min="15619" max="15619" width="16.5546875" style="933" customWidth="1"/>
    <col min="15620" max="15620" width="4" style="933" customWidth="1"/>
    <col min="15621" max="15621" width="12.6640625" style="933" customWidth="1"/>
    <col min="15622" max="15622" width="12.88671875" style="933" customWidth="1"/>
    <col min="15623" max="15623" width="11.6640625" style="933" customWidth="1"/>
    <col min="15624" max="15624" width="14.88671875" style="933" customWidth="1"/>
    <col min="15625" max="15625" width="15.5546875" style="933" customWidth="1"/>
    <col min="15626" max="15626" width="8" style="933" customWidth="1"/>
    <col min="15627" max="15627" width="9.6640625" style="933" customWidth="1"/>
    <col min="15628" max="15628" width="15" style="933" customWidth="1"/>
    <col min="15629" max="15629" width="17.109375" style="933" customWidth="1"/>
    <col min="15630" max="15872" width="9.109375" style="933"/>
    <col min="15873" max="15873" width="15.5546875" style="933" customWidth="1"/>
    <col min="15874" max="15874" width="18.5546875" style="933" customWidth="1"/>
    <col min="15875" max="15875" width="16.5546875" style="933" customWidth="1"/>
    <col min="15876" max="15876" width="4" style="933" customWidth="1"/>
    <col min="15877" max="15877" width="12.6640625" style="933" customWidth="1"/>
    <col min="15878" max="15878" width="12.88671875" style="933" customWidth="1"/>
    <col min="15879" max="15879" width="11.6640625" style="933" customWidth="1"/>
    <col min="15880" max="15880" width="14.88671875" style="933" customWidth="1"/>
    <col min="15881" max="15881" width="15.5546875" style="933" customWidth="1"/>
    <col min="15882" max="15882" width="8" style="933" customWidth="1"/>
    <col min="15883" max="15883" width="9.6640625" style="933" customWidth="1"/>
    <col min="15884" max="15884" width="15" style="933" customWidth="1"/>
    <col min="15885" max="15885" width="17.109375" style="933" customWidth="1"/>
    <col min="15886" max="16128" width="9.109375" style="933"/>
    <col min="16129" max="16129" width="15.5546875" style="933" customWidth="1"/>
    <col min="16130" max="16130" width="18.5546875" style="933" customWidth="1"/>
    <col min="16131" max="16131" width="16.5546875" style="933" customWidth="1"/>
    <col min="16132" max="16132" width="4" style="933" customWidth="1"/>
    <col min="16133" max="16133" width="12.6640625" style="933" customWidth="1"/>
    <col min="16134" max="16134" width="12.88671875" style="933" customWidth="1"/>
    <col min="16135" max="16135" width="11.6640625" style="933" customWidth="1"/>
    <col min="16136" max="16136" width="14.88671875" style="933" customWidth="1"/>
    <col min="16137" max="16137" width="15.5546875" style="933" customWidth="1"/>
    <col min="16138" max="16138" width="8" style="933" customWidth="1"/>
    <col min="16139" max="16139" width="9.6640625" style="933" customWidth="1"/>
    <col min="16140" max="16140" width="15" style="933" customWidth="1"/>
    <col min="16141" max="16141" width="17.109375" style="933" customWidth="1"/>
    <col min="16142" max="16384" width="9.109375" style="933"/>
  </cols>
  <sheetData>
    <row r="1" spans="1:13" ht="45.6" customHeight="1" x14ac:dyDescent="0.25">
      <c r="A1" s="1454" t="s">
        <v>100</v>
      </c>
      <c r="B1" s="1455"/>
      <c r="C1" s="1455"/>
      <c r="D1" s="1455"/>
      <c r="E1" s="1455"/>
      <c r="F1" s="1455"/>
      <c r="G1" s="1455"/>
      <c r="H1" s="1455"/>
      <c r="I1" s="1455"/>
      <c r="J1" s="1455"/>
      <c r="K1" s="1455"/>
      <c r="L1" s="1455"/>
      <c r="M1" s="1456"/>
    </row>
    <row r="2" spans="1:13" x14ac:dyDescent="0.25">
      <c r="A2" s="1457" t="s">
        <v>68</v>
      </c>
      <c r="B2" s="1458"/>
      <c r="C2" s="1458"/>
      <c r="D2" s="1458"/>
      <c r="E2" s="1459"/>
      <c r="F2" s="1460" t="s">
        <v>69</v>
      </c>
      <c r="G2" s="1458"/>
      <c r="H2" s="1459"/>
      <c r="I2" s="1461" t="s">
        <v>70</v>
      </c>
      <c r="J2" s="1462"/>
      <c r="K2" s="1461" t="s">
        <v>71</v>
      </c>
      <c r="L2" s="1462"/>
      <c r="M2" s="33" t="s">
        <v>72</v>
      </c>
    </row>
    <row r="3" spans="1:13" x14ac:dyDescent="0.25">
      <c r="A3" s="1447"/>
      <c r="B3" s="1053"/>
      <c r="C3" s="1053"/>
      <c r="D3" s="1053"/>
      <c r="E3" s="1448"/>
      <c r="F3" s="1449"/>
      <c r="G3" s="1450"/>
      <c r="H3" s="1451"/>
      <c r="I3" s="1452"/>
      <c r="J3" s="1453"/>
      <c r="K3" s="1452">
        <v>43480</v>
      </c>
      <c r="L3" s="1453"/>
      <c r="M3" s="934"/>
    </row>
    <row r="4" spans="1:13" x14ac:dyDescent="0.25">
      <c r="A4" s="1457" t="s">
        <v>73</v>
      </c>
      <c r="B4" s="1463"/>
      <c r="C4" s="1463"/>
      <c r="D4" s="1463"/>
      <c r="E4" s="1464"/>
      <c r="F4" s="1460" t="s">
        <v>74</v>
      </c>
      <c r="G4" s="1458"/>
      <c r="H4" s="1459"/>
      <c r="I4" s="1463" t="s">
        <v>75</v>
      </c>
      <c r="J4" s="1458"/>
      <c r="K4" s="1458"/>
      <c r="L4" s="1459"/>
      <c r="M4" s="34" t="s">
        <v>76</v>
      </c>
    </row>
    <row r="5" spans="1:13" x14ac:dyDescent="0.25">
      <c r="A5" s="1465"/>
      <c r="B5" s="1466"/>
      <c r="C5" s="1466"/>
      <c r="D5" s="1466"/>
      <c r="E5" s="1467"/>
      <c r="F5" s="1449"/>
      <c r="G5" s="1450"/>
      <c r="H5" s="1451"/>
      <c r="I5" s="1468"/>
      <c r="J5" s="1450"/>
      <c r="K5" s="1450"/>
      <c r="L5" s="1451"/>
      <c r="M5" s="35"/>
    </row>
    <row r="6" spans="1:13" x14ac:dyDescent="0.25">
      <c r="A6" s="1469" t="s">
        <v>9</v>
      </c>
      <c r="B6" s="1470"/>
      <c r="C6" s="1470"/>
      <c r="D6" s="1470"/>
      <c r="E6" s="1471"/>
      <c r="F6" s="1460" t="s">
        <v>77</v>
      </c>
      <c r="G6" s="1458"/>
      <c r="H6" s="1459"/>
      <c r="I6" s="1463" t="s">
        <v>78</v>
      </c>
      <c r="J6" s="1458"/>
      <c r="K6" s="1458"/>
      <c r="L6" s="1459"/>
      <c r="M6" s="34" t="s">
        <v>76</v>
      </c>
    </row>
    <row r="7" spans="1:13" x14ac:dyDescent="0.25">
      <c r="A7" s="1472" t="str">
        <f>INTRO!D15</f>
        <v>PART NUMBER</v>
      </c>
      <c r="B7" s="1473"/>
      <c r="C7" s="1473"/>
      <c r="D7" s="1473"/>
      <c r="E7" s="1474"/>
      <c r="F7" s="1475"/>
      <c r="G7" s="1476"/>
      <c r="H7" s="1477"/>
      <c r="I7" s="1468"/>
      <c r="J7" s="1450"/>
      <c r="K7" s="1450"/>
      <c r="L7" s="1451"/>
      <c r="M7" s="35"/>
    </row>
    <row r="8" spans="1:13" x14ac:dyDescent="0.25">
      <c r="A8" s="1457" t="s">
        <v>79</v>
      </c>
      <c r="B8" s="1463"/>
      <c r="C8" s="1463"/>
      <c r="D8" s="1463"/>
      <c r="E8" s="1464"/>
      <c r="F8" s="1460" t="s">
        <v>80</v>
      </c>
      <c r="G8" s="1458"/>
      <c r="H8" s="1459"/>
      <c r="I8" s="1463" t="s">
        <v>81</v>
      </c>
      <c r="J8" s="1458"/>
      <c r="K8" s="1458"/>
      <c r="L8" s="1459"/>
      <c r="M8" s="34" t="s">
        <v>76</v>
      </c>
    </row>
    <row r="9" spans="1:13" x14ac:dyDescent="0.25">
      <c r="A9" s="1472" t="str">
        <f>INTRO!D14</f>
        <v>PART NAME</v>
      </c>
      <c r="B9" s="1473"/>
      <c r="C9" s="1473"/>
      <c r="D9" s="1473"/>
      <c r="E9" s="1474"/>
      <c r="F9" s="1478" t="str">
        <f>INTRO!D16</f>
        <v>REV LEVEL</v>
      </c>
      <c r="G9" s="1479"/>
      <c r="H9" s="1480"/>
      <c r="I9" s="1468"/>
      <c r="J9" s="1450"/>
      <c r="K9" s="1450"/>
      <c r="L9" s="1451"/>
      <c r="M9" s="35"/>
    </row>
    <row r="10" spans="1:13" x14ac:dyDescent="0.25">
      <c r="A10" s="1457" t="s">
        <v>82</v>
      </c>
      <c r="B10" s="1463"/>
      <c r="C10" s="1464"/>
      <c r="D10" s="36" t="s">
        <v>83</v>
      </c>
      <c r="E10" s="935"/>
      <c r="F10" s="1460" t="s">
        <v>84</v>
      </c>
      <c r="G10" s="1458"/>
      <c r="H10" s="1459"/>
      <c r="I10" s="1481"/>
      <c r="J10" s="1482"/>
      <c r="K10" s="1482"/>
      <c r="L10" s="1482"/>
      <c r="M10" s="1483"/>
    </row>
    <row r="11" spans="1:13" x14ac:dyDescent="0.25">
      <c r="A11" s="1472" t="str">
        <f>INTRO!D18</f>
        <v>SUPPLIER NAME</v>
      </c>
      <c r="B11" s="1473"/>
      <c r="C11" s="1474"/>
      <c r="D11" s="1487" t="str">
        <f>INTRO!D19</f>
        <v>SUPPLIER NUMBER</v>
      </c>
      <c r="E11" s="1488"/>
      <c r="F11" s="1489"/>
      <c r="G11" s="1476"/>
      <c r="H11" s="1477"/>
      <c r="I11" s="1484"/>
      <c r="J11" s="1485"/>
      <c r="K11" s="1485"/>
      <c r="L11" s="1485"/>
      <c r="M11" s="1486"/>
    </row>
    <row r="12" spans="1:13" x14ac:dyDescent="0.25">
      <c r="A12" s="695" t="s">
        <v>85</v>
      </c>
      <c r="B12" s="936"/>
      <c r="C12" s="936"/>
      <c r="D12" s="936"/>
      <c r="E12" s="936"/>
      <c r="F12" s="936"/>
      <c r="G12" s="936"/>
      <c r="H12" s="936"/>
      <c r="I12" s="936"/>
      <c r="J12" s="936"/>
      <c r="K12" s="936"/>
      <c r="L12" s="936"/>
      <c r="M12" s="937"/>
    </row>
    <row r="13" spans="1:13" x14ac:dyDescent="0.25">
      <c r="A13" s="1465"/>
      <c r="B13" s="1466"/>
      <c r="C13" s="1466"/>
      <c r="D13" s="1466"/>
      <c r="E13" s="1466"/>
      <c r="F13" s="1466"/>
      <c r="G13" s="1466"/>
      <c r="H13" s="1466"/>
      <c r="I13" s="1466"/>
      <c r="J13" s="1466"/>
      <c r="K13" s="1466"/>
      <c r="L13" s="1466"/>
      <c r="M13" s="1490"/>
    </row>
    <row r="14" spans="1:13" x14ac:dyDescent="0.25">
      <c r="A14" s="1491" t="s">
        <v>86</v>
      </c>
      <c r="B14" s="1493" t="s">
        <v>87</v>
      </c>
      <c r="C14" s="1493" t="s">
        <v>88</v>
      </c>
      <c r="D14" s="1495" t="s">
        <v>89</v>
      </c>
      <c r="E14" s="1496"/>
      <c r="F14" s="1497"/>
      <c r="G14" s="1493" t="s">
        <v>566</v>
      </c>
      <c r="H14" s="1495" t="s">
        <v>90</v>
      </c>
      <c r="I14" s="1496"/>
      <c r="J14" s="1496"/>
      <c r="K14" s="1496"/>
      <c r="L14" s="1497"/>
      <c r="M14" s="1498" t="s">
        <v>91</v>
      </c>
    </row>
    <row r="15" spans="1:13" ht="30.6" x14ac:dyDescent="0.25">
      <c r="A15" s="1492"/>
      <c r="B15" s="1494"/>
      <c r="C15" s="1494"/>
      <c r="D15" s="37" t="s">
        <v>92</v>
      </c>
      <c r="E15" s="697" t="s">
        <v>93</v>
      </c>
      <c r="F15" s="37" t="s">
        <v>94</v>
      </c>
      <c r="G15" s="1494"/>
      <c r="H15" s="696" t="s">
        <v>95</v>
      </c>
      <c r="I15" s="696" t="s">
        <v>96</v>
      </c>
      <c r="J15" s="696" t="s">
        <v>97</v>
      </c>
      <c r="K15" s="696" t="s">
        <v>98</v>
      </c>
      <c r="L15" s="696" t="s">
        <v>99</v>
      </c>
      <c r="M15" s="1499"/>
    </row>
    <row r="16" spans="1:13" x14ac:dyDescent="0.25">
      <c r="A16" s="38"/>
      <c r="B16" s="39"/>
      <c r="C16" s="40"/>
      <c r="D16" s="41"/>
      <c r="E16" s="42"/>
      <c r="F16" s="41"/>
      <c r="G16" s="41"/>
      <c r="H16" s="41"/>
      <c r="I16" s="41"/>
      <c r="J16" s="41"/>
      <c r="K16" s="41"/>
      <c r="L16" s="41"/>
      <c r="M16" s="43"/>
    </row>
    <row r="17" spans="1:13" x14ac:dyDescent="0.25">
      <c r="A17" s="38"/>
      <c r="B17" s="39"/>
      <c r="C17" s="40"/>
      <c r="D17" s="41"/>
      <c r="E17" s="42"/>
      <c r="F17" s="41"/>
      <c r="G17" s="41"/>
      <c r="H17" s="41"/>
      <c r="I17" s="41"/>
      <c r="J17" s="41"/>
      <c r="K17" s="41"/>
      <c r="L17" s="41"/>
      <c r="M17" s="43"/>
    </row>
    <row r="18" spans="1:13" x14ac:dyDescent="0.25">
      <c r="A18" s="38"/>
      <c r="B18" s="39"/>
      <c r="C18" s="40"/>
      <c r="D18" s="41"/>
      <c r="E18" s="42"/>
      <c r="F18" s="41"/>
      <c r="G18" s="41"/>
      <c r="H18" s="41"/>
      <c r="I18" s="41"/>
      <c r="J18" s="41"/>
      <c r="K18" s="41"/>
      <c r="L18" s="41"/>
      <c r="M18" s="43"/>
    </row>
    <row r="19" spans="1:13" x14ac:dyDescent="0.25">
      <c r="A19" s="38"/>
      <c r="B19" s="39"/>
      <c r="C19" s="40"/>
      <c r="D19" s="41"/>
      <c r="E19" s="42"/>
      <c r="F19" s="41"/>
      <c r="G19" s="41"/>
      <c r="H19" s="41"/>
      <c r="I19" s="41"/>
      <c r="J19" s="41"/>
      <c r="K19" s="41"/>
      <c r="L19" s="41"/>
      <c r="M19" s="43"/>
    </row>
    <row r="20" spans="1:13" x14ac:dyDescent="0.25">
      <c r="A20" s="38"/>
      <c r="B20" s="39"/>
      <c r="C20" s="40"/>
      <c r="D20" s="41"/>
      <c r="E20" s="42"/>
      <c r="F20" s="41"/>
      <c r="G20" s="41"/>
      <c r="H20" s="41"/>
      <c r="I20" s="41"/>
      <c r="J20" s="41"/>
      <c r="K20" s="41"/>
      <c r="L20" s="41"/>
      <c r="M20" s="43"/>
    </row>
    <row r="21" spans="1:13" x14ac:dyDescent="0.25">
      <c r="A21" s="38"/>
      <c r="B21" s="39"/>
      <c r="C21" s="40"/>
      <c r="D21" s="41"/>
      <c r="E21" s="42"/>
      <c r="F21" s="41"/>
      <c r="G21" s="41"/>
      <c r="H21" s="41"/>
      <c r="I21" s="41"/>
      <c r="J21" s="41"/>
      <c r="K21" s="41"/>
      <c r="L21" s="41"/>
      <c r="M21" s="43"/>
    </row>
    <row r="22" spans="1:13" x14ac:dyDescent="0.25">
      <c r="A22" s="38"/>
      <c r="B22" s="39"/>
      <c r="C22" s="40"/>
      <c r="D22" s="41"/>
      <c r="E22" s="42"/>
      <c r="F22" s="41"/>
      <c r="G22" s="41"/>
      <c r="H22" s="41"/>
      <c r="I22" s="41"/>
      <c r="J22" s="41"/>
      <c r="K22" s="41"/>
      <c r="L22" s="41"/>
      <c r="M22" s="43"/>
    </row>
    <row r="23" spans="1:13" x14ac:dyDescent="0.25">
      <c r="A23" s="38"/>
      <c r="B23" s="39"/>
      <c r="C23" s="40"/>
      <c r="D23" s="41"/>
      <c r="E23" s="42"/>
      <c r="F23" s="41"/>
      <c r="G23" s="41"/>
      <c r="H23" s="41"/>
      <c r="I23" s="41"/>
      <c r="J23" s="41"/>
      <c r="K23" s="41"/>
      <c r="L23" s="41"/>
      <c r="M23" s="43"/>
    </row>
    <row r="24" spans="1:13" x14ac:dyDescent="0.25">
      <c r="A24" s="38"/>
      <c r="B24" s="39"/>
      <c r="C24" s="40"/>
      <c r="D24" s="41"/>
      <c r="E24" s="42"/>
      <c r="F24" s="41"/>
      <c r="G24" s="41"/>
      <c r="H24" s="41"/>
      <c r="I24" s="41"/>
      <c r="J24" s="41"/>
      <c r="K24" s="41"/>
      <c r="L24" s="41"/>
      <c r="M24" s="43"/>
    </row>
    <row r="25" spans="1:13" x14ac:dyDescent="0.25">
      <c r="A25" s="38"/>
      <c r="B25" s="39"/>
      <c r="C25" s="40"/>
      <c r="D25" s="41"/>
      <c r="E25" s="42"/>
      <c r="F25" s="41"/>
      <c r="G25" s="41"/>
      <c r="H25" s="41"/>
      <c r="I25" s="41"/>
      <c r="J25" s="41"/>
      <c r="K25" s="41"/>
      <c r="L25" s="41"/>
      <c r="M25" s="43"/>
    </row>
    <row r="26" spans="1:13" x14ac:dyDescent="0.25">
      <c r="A26" s="38"/>
      <c r="B26" s="39"/>
      <c r="C26" s="40"/>
      <c r="D26" s="41"/>
      <c r="E26" s="42"/>
      <c r="F26" s="41"/>
      <c r="G26" s="41"/>
      <c r="H26" s="41"/>
      <c r="I26" s="41"/>
      <c r="J26" s="41"/>
      <c r="K26" s="41"/>
      <c r="L26" s="41"/>
      <c r="M26" s="43"/>
    </row>
    <row r="27" spans="1:13" x14ac:dyDescent="0.25">
      <c r="A27" s="38"/>
      <c r="B27" s="39"/>
      <c r="C27" s="40"/>
      <c r="D27" s="41"/>
      <c r="E27" s="42"/>
      <c r="F27" s="41"/>
      <c r="G27" s="41"/>
      <c r="H27" s="41"/>
      <c r="I27" s="41"/>
      <c r="J27" s="41"/>
      <c r="K27" s="41"/>
      <c r="L27" s="41"/>
      <c r="M27" s="43"/>
    </row>
    <row r="28" spans="1:13" x14ac:dyDescent="0.25">
      <c r="A28" s="38"/>
      <c r="B28" s="39"/>
      <c r="C28" s="40"/>
      <c r="D28" s="41"/>
      <c r="E28" s="42"/>
      <c r="F28" s="41"/>
      <c r="G28" s="41"/>
      <c r="H28" s="41"/>
      <c r="I28" s="41"/>
      <c r="J28" s="41"/>
      <c r="K28" s="41"/>
      <c r="L28" s="41"/>
      <c r="M28" s="43"/>
    </row>
    <row r="29" spans="1:13" x14ac:dyDescent="0.25">
      <c r="A29" s="38"/>
      <c r="B29" s="39"/>
      <c r="C29" s="40"/>
      <c r="D29" s="41"/>
      <c r="E29" s="42"/>
      <c r="F29" s="41"/>
      <c r="G29" s="41"/>
      <c r="H29" s="41"/>
      <c r="I29" s="41"/>
      <c r="J29" s="41"/>
      <c r="K29" s="41"/>
      <c r="L29" s="41"/>
      <c r="M29" s="43"/>
    </row>
    <row r="30" spans="1:13" x14ac:dyDescent="0.25">
      <c r="A30" s="38"/>
      <c r="B30" s="39"/>
      <c r="C30" s="40"/>
      <c r="D30" s="41"/>
      <c r="E30" s="42"/>
      <c r="F30" s="41"/>
      <c r="G30" s="41"/>
      <c r="H30" s="41"/>
      <c r="I30" s="41"/>
      <c r="J30" s="41"/>
      <c r="K30" s="41"/>
      <c r="L30" s="41"/>
      <c r="M30" s="43"/>
    </row>
    <row r="31" spans="1:13" x14ac:dyDescent="0.25">
      <c r="A31" s="38"/>
      <c r="B31" s="39"/>
      <c r="C31" s="40"/>
      <c r="D31" s="41"/>
      <c r="E31" s="42"/>
      <c r="F31" s="41"/>
      <c r="G31" s="41"/>
      <c r="H31" s="41"/>
      <c r="I31" s="41"/>
      <c r="J31" s="41"/>
      <c r="K31" s="41"/>
      <c r="L31" s="41"/>
      <c r="M31" s="43"/>
    </row>
    <row r="32" spans="1:13" x14ac:dyDescent="0.25">
      <c r="A32" s="38"/>
      <c r="B32" s="39"/>
      <c r="C32" s="40"/>
      <c r="D32" s="41"/>
      <c r="E32" s="42"/>
      <c r="F32" s="41"/>
      <c r="G32" s="41"/>
      <c r="H32" s="41"/>
      <c r="I32" s="41"/>
      <c r="J32" s="41"/>
      <c r="K32" s="41"/>
      <c r="L32" s="41"/>
      <c r="M32" s="43"/>
    </row>
    <row r="33" spans="1:13" x14ac:dyDescent="0.25">
      <c r="A33" s="38"/>
      <c r="B33" s="39"/>
      <c r="C33" s="40"/>
      <c r="D33" s="41"/>
      <c r="E33" s="42"/>
      <c r="F33" s="41"/>
      <c r="G33" s="41"/>
      <c r="H33" s="41"/>
      <c r="I33" s="41"/>
      <c r="J33" s="41"/>
      <c r="K33" s="41"/>
      <c r="L33" s="41"/>
      <c r="M33" s="43"/>
    </row>
    <row r="34" spans="1:13" x14ac:dyDescent="0.25">
      <c r="A34" s="38"/>
      <c r="B34" s="39"/>
      <c r="C34" s="40"/>
      <c r="D34" s="41"/>
      <c r="E34" s="42"/>
      <c r="F34" s="41"/>
      <c r="G34" s="41"/>
      <c r="H34" s="41"/>
      <c r="I34" s="41"/>
      <c r="J34" s="41"/>
      <c r="K34" s="41"/>
      <c r="L34" s="41"/>
      <c r="M34" s="43"/>
    </row>
    <row r="35" spans="1:13" x14ac:dyDescent="0.25">
      <c r="A35" s="38"/>
      <c r="B35" s="39"/>
      <c r="C35" s="40"/>
      <c r="D35" s="41"/>
      <c r="E35" s="42"/>
      <c r="F35" s="41"/>
      <c r="G35" s="41"/>
      <c r="H35" s="41"/>
      <c r="I35" s="41"/>
      <c r="J35" s="41"/>
      <c r="K35" s="41"/>
      <c r="L35" s="41"/>
      <c r="M35" s="43"/>
    </row>
    <row r="36" spans="1:13" x14ac:dyDescent="0.25">
      <c r="A36" s="38"/>
      <c r="B36" s="39"/>
      <c r="C36" s="40"/>
      <c r="D36" s="41"/>
      <c r="E36" s="42"/>
      <c r="F36" s="41"/>
      <c r="G36" s="41"/>
      <c r="H36" s="41"/>
      <c r="I36" s="41"/>
      <c r="J36" s="41"/>
      <c r="K36" s="41"/>
      <c r="L36" s="41"/>
      <c r="M36" s="43"/>
    </row>
    <row r="37" spans="1:13" ht="14.4" thickBot="1" x14ac:dyDescent="0.3">
      <c r="A37" s="44"/>
      <c r="B37" s="45"/>
      <c r="C37" s="46"/>
      <c r="D37" s="47"/>
      <c r="E37" s="48"/>
      <c r="F37" s="47"/>
      <c r="G37" s="47"/>
      <c r="H37" s="47"/>
      <c r="I37" s="47"/>
      <c r="J37" s="47"/>
      <c r="K37" s="47"/>
      <c r="L37" s="47"/>
      <c r="M37" s="49"/>
    </row>
  </sheetData>
  <mergeCells count="41">
    <mergeCell ref="A13:M13"/>
    <mergeCell ref="A14:A15"/>
    <mergeCell ref="B14:B15"/>
    <mergeCell ref="C14:C15"/>
    <mergeCell ref="D14:F14"/>
    <mergeCell ref="G14:G15"/>
    <mergeCell ref="H14:L14"/>
    <mergeCell ref="M14:M15"/>
    <mergeCell ref="A10:C10"/>
    <mergeCell ref="F10:H10"/>
    <mergeCell ref="I10:M11"/>
    <mergeCell ref="A11:C11"/>
    <mergeCell ref="D11:E11"/>
    <mergeCell ref="F11:H11"/>
    <mergeCell ref="A8:E8"/>
    <mergeCell ref="F8:H8"/>
    <mergeCell ref="I8:L8"/>
    <mergeCell ref="A9:E9"/>
    <mergeCell ref="F9:H9"/>
    <mergeCell ref="I9:L9"/>
    <mergeCell ref="A6:E6"/>
    <mergeCell ref="F6:H6"/>
    <mergeCell ref="I6:L6"/>
    <mergeCell ref="A7:E7"/>
    <mergeCell ref="F7:H7"/>
    <mergeCell ref="I7:L7"/>
    <mergeCell ref="A4:E4"/>
    <mergeCell ref="F4:H4"/>
    <mergeCell ref="I4:L4"/>
    <mergeCell ref="A5:E5"/>
    <mergeCell ref="F5:H5"/>
    <mergeCell ref="I5:L5"/>
    <mergeCell ref="A3:E3"/>
    <mergeCell ref="F3:H3"/>
    <mergeCell ref="I3:J3"/>
    <mergeCell ref="K3:L3"/>
    <mergeCell ref="A1:M1"/>
    <mergeCell ref="A2:E2"/>
    <mergeCell ref="F2:H2"/>
    <mergeCell ref="I2:J2"/>
    <mergeCell ref="K2:L2"/>
  </mergeCells>
  <printOptions horizontalCentered="1"/>
  <pageMargins left="0" right="0" top="0" bottom="0.75" header="0" footer="0.3"/>
  <pageSetup scale="78" orientation="landscape" r:id="rId1"/>
  <headerFooter>
    <oddFooter>&amp;L&amp;F&amp;CApproved By:  Bryon Nolan&amp;RApproval Date:  2/21/2019</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0</xdr:col>
                    <xdr:colOff>350520</xdr:colOff>
                    <xdr:row>1</xdr:row>
                    <xdr:rowOff>137160</xdr:rowOff>
                  </from>
                  <to>
                    <xdr:col>1</xdr:col>
                    <xdr:colOff>60960</xdr:colOff>
                    <xdr:row>3</xdr:row>
                    <xdr:rowOff>38100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480060</xdr:colOff>
                    <xdr:row>1</xdr:row>
                    <xdr:rowOff>137160</xdr:rowOff>
                  </from>
                  <to>
                    <xdr:col>2</xdr:col>
                    <xdr:colOff>0</xdr:colOff>
                    <xdr:row>3</xdr:row>
                    <xdr:rowOff>45720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3</xdr:col>
                    <xdr:colOff>7620</xdr:colOff>
                    <xdr:row>1</xdr:row>
                    <xdr:rowOff>137160</xdr:rowOff>
                  </from>
                  <to>
                    <xdr:col>4</xdr:col>
                    <xdr:colOff>518160</xdr:colOff>
                    <xdr:row>3</xdr:row>
                    <xdr:rowOff>45720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5D9FE-45A7-41A3-93E2-A2DCDFD8EA2B}">
  <sheetPr>
    <tabColor rgb="FF00B050"/>
  </sheetPr>
  <dimension ref="A1:M54"/>
  <sheetViews>
    <sheetView workbookViewId="0">
      <selection activeCell="E5" sqref="E5:H5"/>
    </sheetView>
  </sheetViews>
  <sheetFormatPr defaultColWidth="9.109375" defaultRowHeight="14.4" x14ac:dyDescent="0.3"/>
  <cols>
    <col min="1" max="1" width="1.109375" style="2" customWidth="1"/>
    <col min="2" max="6" width="5.5546875" style="2" customWidth="1"/>
    <col min="7" max="8" width="10.88671875" style="2" customWidth="1"/>
    <col min="9" max="9" width="12.33203125" style="2" bestFit="1" customWidth="1"/>
    <col min="10" max="12" width="10.88671875" style="2" customWidth="1"/>
    <col min="13" max="13" width="1.109375" style="2" customWidth="1"/>
    <col min="14" max="16384" width="9.109375" style="2"/>
  </cols>
  <sheetData>
    <row r="1" spans="1:13" ht="57" customHeight="1" thickBot="1" x14ac:dyDescent="0.45">
      <c r="A1" s="1502" t="s">
        <v>642</v>
      </c>
      <c r="B1" s="1503"/>
      <c r="C1" s="1503"/>
      <c r="D1" s="1503"/>
      <c r="E1" s="1503"/>
      <c r="F1" s="1503"/>
      <c r="G1" s="1503"/>
      <c r="H1" s="1503"/>
      <c r="I1" s="1503"/>
      <c r="J1" s="1503"/>
      <c r="K1" s="1503"/>
      <c r="L1" s="1503"/>
      <c r="M1" s="1504"/>
    </row>
    <row r="2" spans="1:13" x14ac:dyDescent="0.3">
      <c r="A2" s="19"/>
      <c r="M2" s="21"/>
    </row>
    <row r="3" spans="1:13" ht="17.25" customHeight="1" x14ac:dyDescent="0.3">
      <c r="A3" s="19"/>
      <c r="B3" s="2" t="s">
        <v>643</v>
      </c>
      <c r="E3" s="1505"/>
      <c r="F3" s="1505"/>
      <c r="G3" s="1505"/>
      <c r="H3" s="1505"/>
      <c r="I3" s="2" t="s">
        <v>644</v>
      </c>
      <c r="J3" s="1012" t="str">
        <f>INTRO!D17</f>
        <v>REV DATE</v>
      </c>
      <c r="K3" s="26" t="s">
        <v>624</v>
      </c>
      <c r="L3" s="699" t="str">
        <f>INTRO!D16</f>
        <v>REV LEVEL</v>
      </c>
      <c r="M3" s="21"/>
    </row>
    <row r="4" spans="1:13" ht="17.25" customHeight="1" x14ac:dyDescent="0.3">
      <c r="A4" s="19"/>
      <c r="B4" s="2" t="s">
        <v>1</v>
      </c>
      <c r="E4" s="1505" t="str">
        <f>INTRO!D18</f>
        <v>SUPPLIER NAME</v>
      </c>
      <c r="F4" s="1505"/>
      <c r="G4" s="1505"/>
      <c r="H4" s="1505"/>
      <c r="I4" s="2" t="s">
        <v>8</v>
      </c>
      <c r="J4" s="1505" t="str">
        <f>INTRO!D14</f>
        <v>PART NAME</v>
      </c>
      <c r="K4" s="1505"/>
      <c r="L4" s="1505"/>
      <c r="M4" s="21"/>
    </row>
    <row r="5" spans="1:13" ht="17.25" customHeight="1" x14ac:dyDescent="0.3">
      <c r="A5" s="19"/>
      <c r="B5" s="2" t="s">
        <v>645</v>
      </c>
      <c r="E5" s="1506"/>
      <c r="F5" s="1506"/>
      <c r="G5" s="1506"/>
      <c r="H5" s="1506"/>
      <c r="I5" s="2" t="s">
        <v>9</v>
      </c>
      <c r="J5" s="1506" t="str">
        <f>INTRO!D15</f>
        <v>PART NUMBER</v>
      </c>
      <c r="K5" s="1506"/>
      <c r="L5" s="1506"/>
      <c r="M5" s="21"/>
    </row>
    <row r="6" spans="1:13" x14ac:dyDescent="0.3">
      <c r="A6" s="700"/>
      <c r="B6" s="701"/>
      <c r="C6" s="701"/>
      <c r="D6" s="701"/>
      <c r="E6" s="701"/>
      <c r="F6" s="701"/>
      <c r="G6" s="701"/>
      <c r="H6" s="701"/>
      <c r="I6" s="701"/>
      <c r="J6" s="701"/>
      <c r="K6" s="701"/>
      <c r="L6" s="701"/>
      <c r="M6" s="702"/>
    </row>
    <row r="7" spans="1:13" ht="7.5" customHeight="1" x14ac:dyDescent="0.3">
      <c r="A7" s="703"/>
      <c r="B7" s="704"/>
      <c r="C7" s="704"/>
      <c r="D7" s="704"/>
      <c r="E7" s="704"/>
      <c r="F7" s="704"/>
      <c r="G7" s="704"/>
      <c r="H7" s="704"/>
      <c r="I7" s="704"/>
      <c r="J7" s="704"/>
      <c r="K7" s="704"/>
      <c r="L7" s="704"/>
      <c r="M7" s="705"/>
    </row>
    <row r="8" spans="1:13" x14ac:dyDescent="0.3">
      <c r="A8" s="19"/>
      <c r="B8" s="706" t="s">
        <v>646</v>
      </c>
      <c r="M8" s="21"/>
    </row>
    <row r="9" spans="1:13" ht="6.75" customHeight="1" x14ac:dyDescent="0.3">
      <c r="A9" s="19"/>
      <c r="M9" s="21"/>
    </row>
    <row r="10" spans="1:13" x14ac:dyDescent="0.3">
      <c r="A10" s="19"/>
      <c r="B10" s="2" t="s">
        <v>647</v>
      </c>
      <c r="E10" s="2" t="s">
        <v>648</v>
      </c>
      <c r="H10" s="2" t="s">
        <v>649</v>
      </c>
      <c r="J10" s="2" t="s">
        <v>650</v>
      </c>
      <c r="L10" s="2" t="s">
        <v>651</v>
      </c>
      <c r="M10" s="21"/>
    </row>
    <row r="11" spans="1:13" ht="6.75" customHeight="1" x14ac:dyDescent="0.3">
      <c r="A11" s="700"/>
      <c r="B11" s="701"/>
      <c r="C11" s="701"/>
      <c r="D11" s="701"/>
      <c r="E11" s="701"/>
      <c r="F11" s="701"/>
      <c r="G11" s="701"/>
      <c r="H11" s="701"/>
      <c r="I11" s="701"/>
      <c r="J11" s="701"/>
      <c r="K11" s="701"/>
      <c r="L11" s="701"/>
      <c r="M11" s="702"/>
    </row>
    <row r="12" spans="1:13" ht="6.75" customHeight="1" x14ac:dyDescent="0.3">
      <c r="A12" s="707"/>
      <c r="B12" s="708"/>
      <c r="C12" s="704"/>
      <c r="D12" s="704"/>
      <c r="E12" s="704"/>
      <c r="F12" s="704"/>
      <c r="G12" s="709"/>
      <c r="H12" s="704"/>
      <c r="I12" s="708"/>
      <c r="J12" s="704"/>
      <c r="K12" s="704"/>
      <c r="L12" s="704"/>
      <c r="M12" s="705"/>
    </row>
    <row r="13" spans="1:13" x14ac:dyDescent="0.3">
      <c r="A13" s="1507" t="s">
        <v>652</v>
      </c>
      <c r="B13" s="1508"/>
      <c r="C13" s="1157" t="s">
        <v>653</v>
      </c>
      <c r="D13" s="1157"/>
      <c r="E13" s="1157"/>
      <c r="F13" s="1509"/>
      <c r="G13" s="710"/>
      <c r="H13" s="26" t="s">
        <v>654</v>
      </c>
      <c r="I13" s="711"/>
      <c r="K13" s="26" t="s">
        <v>655</v>
      </c>
      <c r="M13" s="21"/>
    </row>
    <row r="14" spans="1:13" ht="15.6" x14ac:dyDescent="0.3">
      <c r="A14" s="19"/>
      <c r="B14" s="711"/>
      <c r="E14" s="712"/>
      <c r="G14" s="710"/>
      <c r="H14" s="26" t="s">
        <v>653</v>
      </c>
      <c r="I14" s="711"/>
      <c r="K14" s="26" t="s">
        <v>656</v>
      </c>
      <c r="M14" s="21"/>
    </row>
    <row r="15" spans="1:13" ht="6" customHeight="1" x14ac:dyDescent="0.3">
      <c r="A15" s="700"/>
      <c r="B15" s="713"/>
      <c r="C15" s="701"/>
      <c r="D15" s="701"/>
      <c r="E15" s="701"/>
      <c r="F15" s="701"/>
      <c r="G15" s="714"/>
      <c r="H15" s="701"/>
      <c r="I15" s="713"/>
      <c r="J15" s="701"/>
      <c r="K15" s="701"/>
      <c r="L15" s="701"/>
      <c r="M15" s="702"/>
    </row>
    <row r="16" spans="1:13" x14ac:dyDescent="0.3">
      <c r="A16" s="703"/>
      <c r="B16" s="715"/>
      <c r="C16" s="716"/>
      <c r="D16" s="716"/>
      <c r="E16" s="716"/>
      <c r="F16" s="716"/>
      <c r="G16" s="717"/>
      <c r="H16" s="718"/>
      <c r="I16" s="715"/>
      <c r="J16" s="718"/>
      <c r="K16" s="718"/>
      <c r="L16" s="718"/>
      <c r="M16" s="705"/>
    </row>
    <row r="17" spans="1:13" x14ac:dyDescent="0.3">
      <c r="A17" s="19"/>
      <c r="B17" s="711"/>
      <c r="C17" s="716"/>
      <c r="D17" s="716"/>
      <c r="E17" s="716"/>
      <c r="F17" s="716"/>
      <c r="G17" s="719"/>
      <c r="H17" s="716"/>
      <c r="I17" s="720"/>
      <c r="J17" s="716"/>
      <c r="K17" s="716"/>
      <c r="L17" s="716"/>
      <c r="M17" s="21"/>
    </row>
    <row r="18" spans="1:13" x14ac:dyDescent="0.3">
      <c r="A18" s="19"/>
      <c r="B18" s="720"/>
      <c r="C18" s="716"/>
      <c r="D18" s="716"/>
      <c r="E18" s="716"/>
      <c r="F18" s="716"/>
      <c r="G18" s="719"/>
      <c r="H18" s="716"/>
      <c r="I18" s="720"/>
      <c r="J18" s="716"/>
      <c r="K18" s="716"/>
      <c r="L18" s="716"/>
      <c r="M18" s="21"/>
    </row>
    <row r="19" spans="1:13" x14ac:dyDescent="0.3">
      <c r="A19" s="19"/>
      <c r="B19" s="711"/>
      <c r="C19" s="716"/>
      <c r="D19" s="716"/>
      <c r="E19" s="716"/>
      <c r="F19" s="716"/>
      <c r="G19" s="1510"/>
      <c r="H19" s="1511"/>
      <c r="I19" s="1512"/>
      <c r="J19" s="716"/>
      <c r="K19" s="716"/>
      <c r="L19" s="716"/>
      <c r="M19" s="21"/>
    </row>
    <row r="20" spans="1:13" x14ac:dyDescent="0.3">
      <c r="A20" s="19"/>
      <c r="B20" s="720"/>
      <c r="C20" s="716"/>
      <c r="D20" s="716"/>
      <c r="E20" s="716"/>
      <c r="F20" s="716"/>
      <c r="G20" s="719"/>
      <c r="H20" s="716"/>
      <c r="I20" s="720"/>
      <c r="J20" s="716"/>
      <c r="K20" s="716"/>
      <c r="L20" s="716"/>
      <c r="M20" s="21"/>
    </row>
    <row r="21" spans="1:13" x14ac:dyDescent="0.3">
      <c r="A21" s="19"/>
      <c r="B21" s="711"/>
      <c r="C21" s="716"/>
      <c r="D21" s="716"/>
      <c r="E21" s="716"/>
      <c r="F21" s="716"/>
      <c r="G21" s="719"/>
      <c r="H21" s="716"/>
      <c r="I21" s="720"/>
      <c r="J21" s="716"/>
      <c r="K21" s="716"/>
      <c r="L21" s="716"/>
      <c r="M21" s="21"/>
    </row>
    <row r="22" spans="1:13" x14ac:dyDescent="0.3">
      <c r="A22" s="19"/>
      <c r="B22" s="720"/>
      <c r="C22" s="716"/>
      <c r="D22" s="716"/>
      <c r="E22" s="716"/>
      <c r="F22" s="716"/>
      <c r="G22" s="719"/>
      <c r="H22" s="716"/>
      <c r="I22" s="720"/>
      <c r="J22" s="716"/>
      <c r="K22" s="716"/>
      <c r="L22" s="716"/>
      <c r="M22" s="21"/>
    </row>
    <row r="23" spans="1:13" x14ac:dyDescent="0.3">
      <c r="A23" s="19"/>
      <c r="B23" s="711"/>
      <c r="D23" s="716"/>
      <c r="E23" s="716"/>
      <c r="F23" s="716"/>
      <c r="G23" s="719"/>
      <c r="H23" s="716"/>
      <c r="I23" s="720"/>
      <c r="J23" s="716"/>
      <c r="K23" s="716"/>
      <c r="L23" s="716"/>
      <c r="M23" s="21"/>
    </row>
    <row r="24" spans="1:13" x14ac:dyDescent="0.3">
      <c r="A24" s="19"/>
      <c r="B24" s="720"/>
      <c r="C24" s="716"/>
      <c r="D24" s="716"/>
      <c r="E24" s="716"/>
      <c r="F24" s="716"/>
      <c r="G24" s="719"/>
      <c r="H24" s="716"/>
      <c r="I24" s="720"/>
      <c r="J24" s="716"/>
      <c r="K24" s="716"/>
      <c r="L24" s="716"/>
      <c r="M24" s="21"/>
    </row>
    <row r="25" spans="1:13" x14ac:dyDescent="0.3">
      <c r="A25" s="19"/>
      <c r="B25" s="711"/>
      <c r="C25" s="716"/>
      <c r="D25" s="716"/>
      <c r="E25" s="716"/>
      <c r="F25" s="716"/>
      <c r="G25" s="722"/>
      <c r="H25" s="723"/>
      <c r="I25" s="724"/>
      <c r="J25" s="716"/>
      <c r="K25" s="716"/>
      <c r="L25" s="716"/>
      <c r="M25" s="21"/>
    </row>
    <row r="26" spans="1:13" x14ac:dyDescent="0.3">
      <c r="A26" s="19"/>
      <c r="B26" s="720"/>
      <c r="C26" s="716"/>
      <c r="D26" s="716"/>
      <c r="E26" s="716"/>
      <c r="F26" s="716"/>
      <c r="G26" s="719"/>
      <c r="H26" s="716"/>
      <c r="I26" s="720"/>
      <c r="J26" s="716"/>
      <c r="K26" s="716"/>
      <c r="L26" s="716"/>
      <c r="M26" s="21"/>
    </row>
    <row r="27" spans="1:13" x14ac:dyDescent="0.3">
      <c r="A27" s="19"/>
      <c r="B27" s="711"/>
      <c r="C27" s="716"/>
      <c r="D27" s="716"/>
      <c r="E27" s="716"/>
      <c r="F27" s="716"/>
      <c r="G27" s="719"/>
      <c r="H27" s="716"/>
      <c r="I27" s="720"/>
      <c r="J27" s="716"/>
      <c r="K27" s="716"/>
      <c r="L27" s="716"/>
      <c r="M27" s="21"/>
    </row>
    <row r="28" spans="1:13" x14ac:dyDescent="0.3">
      <c r="A28" s="19"/>
      <c r="B28" s="720"/>
      <c r="C28" s="716"/>
      <c r="D28" s="716"/>
      <c r="E28" s="716"/>
      <c r="F28" s="716"/>
      <c r="G28" s="719"/>
      <c r="H28" s="716"/>
      <c r="I28" s="720"/>
      <c r="J28" s="716"/>
      <c r="K28" s="716"/>
      <c r="L28" s="716"/>
      <c r="M28" s="21"/>
    </row>
    <row r="29" spans="1:13" x14ac:dyDescent="0.3">
      <c r="A29" s="19"/>
      <c r="B29" s="711"/>
      <c r="C29" s="716"/>
      <c r="D29" s="716"/>
      <c r="E29" s="716"/>
      <c r="F29" s="716"/>
      <c r="G29" s="719"/>
      <c r="H29" s="716"/>
      <c r="I29" s="720"/>
      <c r="J29" s="716"/>
      <c r="K29" s="716"/>
      <c r="L29" s="716"/>
      <c r="M29" s="21"/>
    </row>
    <row r="30" spans="1:13" x14ac:dyDescent="0.3">
      <c r="A30" s="19"/>
      <c r="B30" s="720"/>
      <c r="C30" s="716"/>
      <c r="D30" s="716"/>
      <c r="E30" s="716"/>
      <c r="F30" s="716"/>
      <c r="G30" s="719"/>
      <c r="H30" s="716"/>
      <c r="I30" s="720"/>
      <c r="J30" s="716"/>
      <c r="K30" s="716"/>
      <c r="L30" s="716"/>
      <c r="M30" s="21"/>
    </row>
    <row r="31" spans="1:13" x14ac:dyDescent="0.3">
      <c r="A31" s="19"/>
      <c r="B31" s="711"/>
      <c r="C31" s="716"/>
      <c r="D31" s="716"/>
      <c r="E31" s="716"/>
      <c r="F31" s="716"/>
      <c r="G31" s="719"/>
      <c r="H31" s="716"/>
      <c r="I31" s="720"/>
      <c r="J31" s="716"/>
      <c r="K31" s="716"/>
      <c r="L31" s="716"/>
      <c r="M31" s="21"/>
    </row>
    <row r="32" spans="1:13" x14ac:dyDescent="0.3">
      <c r="A32" s="19"/>
      <c r="B32" s="711"/>
      <c r="C32" s="716"/>
      <c r="D32" s="716"/>
      <c r="E32" s="716"/>
      <c r="F32" s="716"/>
      <c r="G32" s="719"/>
      <c r="H32" s="716"/>
      <c r="I32" s="720"/>
      <c r="J32" s="716"/>
      <c r="K32" s="716"/>
      <c r="L32" s="716"/>
      <c r="M32" s="21"/>
    </row>
    <row r="33" spans="1:13" x14ac:dyDescent="0.3">
      <c r="A33" s="19"/>
      <c r="B33" s="711"/>
      <c r="C33" s="716"/>
      <c r="D33" s="716"/>
      <c r="E33" s="716"/>
      <c r="F33" s="716"/>
      <c r="G33" s="719"/>
      <c r="H33" s="716"/>
      <c r="I33" s="720"/>
      <c r="J33" s="716"/>
      <c r="K33" s="716"/>
      <c r="L33" s="716"/>
      <c r="M33" s="21"/>
    </row>
    <row r="34" spans="1:13" x14ac:dyDescent="0.3">
      <c r="A34" s="19"/>
      <c r="B34" s="711"/>
      <c r="C34" s="716"/>
      <c r="D34" s="716"/>
      <c r="E34" s="716"/>
      <c r="F34" s="716"/>
      <c r="G34" s="719"/>
      <c r="H34" s="716"/>
      <c r="I34" s="720"/>
      <c r="J34" s="716"/>
      <c r="K34" s="716"/>
      <c r="L34" s="716"/>
      <c r="M34" s="21"/>
    </row>
    <row r="35" spans="1:13" x14ac:dyDescent="0.3">
      <c r="A35" s="19"/>
      <c r="B35" s="711"/>
      <c r="C35" s="716"/>
      <c r="D35" s="716"/>
      <c r="E35" s="716"/>
      <c r="F35" s="716"/>
      <c r="G35" s="719"/>
      <c r="H35" s="716"/>
      <c r="I35" s="720"/>
      <c r="J35" s="716"/>
      <c r="K35" s="716"/>
      <c r="L35" s="716"/>
      <c r="M35" s="21"/>
    </row>
    <row r="36" spans="1:13" x14ac:dyDescent="0.3">
      <c r="A36" s="19"/>
      <c r="B36" s="711"/>
      <c r="C36" s="716"/>
      <c r="D36" s="716"/>
      <c r="E36" s="716"/>
      <c r="F36" s="716"/>
      <c r="G36" s="719"/>
      <c r="H36" s="716"/>
      <c r="I36" s="720"/>
      <c r="J36" s="716"/>
      <c r="K36" s="716"/>
      <c r="L36" s="716"/>
      <c r="M36" s="21"/>
    </row>
    <row r="37" spans="1:13" x14ac:dyDescent="0.3">
      <c r="A37" s="19"/>
      <c r="B37" s="711"/>
      <c r="C37" s="716"/>
      <c r="D37" s="716"/>
      <c r="E37" s="716"/>
      <c r="F37" s="716"/>
      <c r="G37" s="719"/>
      <c r="H37" s="716"/>
      <c r="I37" s="720"/>
      <c r="J37" s="716"/>
      <c r="K37" s="716"/>
      <c r="L37" s="716"/>
      <c r="M37" s="21"/>
    </row>
    <row r="38" spans="1:13" x14ac:dyDescent="0.3">
      <c r="A38" s="19"/>
      <c r="B38" s="711"/>
      <c r="C38" s="716"/>
      <c r="D38" s="716"/>
      <c r="E38" s="716"/>
      <c r="F38" s="716"/>
      <c r="G38" s="719"/>
      <c r="H38" s="716"/>
      <c r="I38" s="720"/>
      <c r="J38" s="716"/>
      <c r="K38" s="716"/>
      <c r="L38" s="716"/>
      <c r="M38" s="21"/>
    </row>
    <row r="39" spans="1:13" x14ac:dyDescent="0.3">
      <c r="A39" s="19"/>
      <c r="B39" s="711"/>
      <c r="C39" s="716"/>
      <c r="D39" s="716"/>
      <c r="E39" s="716"/>
      <c r="F39" s="716"/>
      <c r="G39" s="719"/>
      <c r="H39" s="716"/>
      <c r="I39" s="720"/>
      <c r="J39" s="716"/>
      <c r="K39" s="716"/>
      <c r="L39" s="716"/>
      <c r="M39" s="21"/>
    </row>
    <row r="40" spans="1:13" x14ac:dyDescent="0.3">
      <c r="A40" s="19"/>
      <c r="B40" s="711"/>
      <c r="C40" s="716"/>
      <c r="D40" s="716"/>
      <c r="E40" s="716"/>
      <c r="F40" s="716"/>
      <c r="G40" s="719"/>
      <c r="H40" s="716"/>
      <c r="I40" s="720"/>
      <c r="J40" s="716"/>
      <c r="K40" s="716"/>
      <c r="L40" s="716"/>
      <c r="M40" s="21"/>
    </row>
    <row r="41" spans="1:13" x14ac:dyDescent="0.3">
      <c r="A41" s="19"/>
      <c r="B41" s="711"/>
      <c r="C41" s="716"/>
      <c r="D41" s="716"/>
      <c r="E41" s="716"/>
      <c r="F41" s="716"/>
      <c r="G41" s="719"/>
      <c r="H41" s="716"/>
      <c r="I41" s="720"/>
      <c r="J41" s="716"/>
      <c r="K41" s="716"/>
      <c r="L41" s="716"/>
      <c r="M41" s="21"/>
    </row>
    <row r="42" spans="1:13" x14ac:dyDescent="0.3">
      <c r="A42" s="19"/>
      <c r="B42" s="711"/>
      <c r="C42" s="716"/>
      <c r="D42" s="716"/>
      <c r="E42" s="716"/>
      <c r="F42" s="716"/>
      <c r="G42" s="719"/>
      <c r="H42" s="716"/>
      <c r="I42" s="720"/>
      <c r="J42" s="716"/>
      <c r="K42" s="716"/>
      <c r="L42" s="716"/>
      <c r="M42" s="21"/>
    </row>
    <row r="43" spans="1:13" x14ac:dyDescent="0.3">
      <c r="A43" s="19"/>
      <c r="B43" s="711"/>
      <c r="C43" s="716"/>
      <c r="D43" s="716"/>
      <c r="E43" s="716"/>
      <c r="F43" s="716"/>
      <c r="G43" s="719"/>
      <c r="H43" s="716"/>
      <c r="I43" s="720"/>
      <c r="J43" s="716"/>
      <c r="K43" s="716"/>
      <c r="L43" s="716"/>
      <c r="M43" s="21"/>
    </row>
    <row r="44" spans="1:13" x14ac:dyDescent="0.3">
      <c r="A44" s="19"/>
      <c r="B44" s="711"/>
      <c r="C44" s="716"/>
      <c r="D44" s="716"/>
      <c r="E44" s="716"/>
      <c r="F44" s="716"/>
      <c r="G44" s="719"/>
      <c r="H44" s="716"/>
      <c r="I44" s="720"/>
      <c r="J44" s="716"/>
      <c r="K44" s="716"/>
      <c r="L44" s="716"/>
      <c r="M44" s="21"/>
    </row>
    <row r="45" spans="1:13" x14ac:dyDescent="0.3">
      <c r="A45" s="19"/>
      <c r="B45" s="711"/>
      <c r="C45" s="716"/>
      <c r="D45" s="716"/>
      <c r="E45" s="716"/>
      <c r="F45" s="716"/>
      <c r="G45" s="719"/>
      <c r="H45" s="716"/>
      <c r="I45" s="720"/>
      <c r="J45" s="716"/>
      <c r="K45" s="716"/>
      <c r="L45" s="716"/>
      <c r="M45" s="21"/>
    </row>
    <row r="46" spans="1:13" x14ac:dyDescent="0.3">
      <c r="A46" s="19"/>
      <c r="B46" s="720"/>
      <c r="C46" s="716"/>
      <c r="D46" s="716"/>
      <c r="E46" s="716"/>
      <c r="F46" s="716"/>
      <c r="G46" s="719"/>
      <c r="H46" s="716"/>
      <c r="I46" s="720"/>
      <c r="J46" s="716"/>
      <c r="K46" s="716"/>
      <c r="L46" s="716"/>
      <c r="M46" s="21"/>
    </row>
    <row r="47" spans="1:13" x14ac:dyDescent="0.3">
      <c r="A47" s="19"/>
      <c r="B47" s="711"/>
      <c r="C47" s="716"/>
      <c r="D47" s="716"/>
      <c r="E47" s="716"/>
      <c r="F47" s="716"/>
      <c r="G47" s="719"/>
      <c r="H47" s="716"/>
      <c r="I47" s="720"/>
      <c r="J47" s="716"/>
      <c r="K47" s="716"/>
      <c r="L47" s="716"/>
      <c r="M47" s="21"/>
    </row>
    <row r="48" spans="1:13" x14ac:dyDescent="0.3">
      <c r="A48" s="19"/>
      <c r="B48" s="720"/>
      <c r="C48" s="716"/>
      <c r="D48" s="716"/>
      <c r="E48" s="716"/>
      <c r="F48" s="716"/>
      <c r="G48" s="719"/>
      <c r="H48" s="716"/>
      <c r="I48" s="720"/>
      <c r="J48" s="716"/>
      <c r="K48" s="716"/>
      <c r="L48" s="716"/>
      <c r="M48" s="21"/>
    </row>
    <row r="49" spans="1:13" x14ac:dyDescent="0.3">
      <c r="A49" s="19"/>
      <c r="B49" s="711"/>
      <c r="C49" s="716"/>
      <c r="D49" s="716"/>
      <c r="E49" s="716"/>
      <c r="F49" s="716"/>
      <c r="G49" s="719"/>
      <c r="H49" s="716"/>
      <c r="I49" s="720"/>
      <c r="J49" s="716"/>
      <c r="K49" s="716"/>
      <c r="L49" s="716"/>
      <c r="M49" s="21"/>
    </row>
    <row r="50" spans="1:13" ht="15" thickBot="1" x14ac:dyDescent="0.35">
      <c r="A50" s="22"/>
      <c r="B50" s="725"/>
      <c r="C50" s="726"/>
      <c r="D50" s="726"/>
      <c r="E50" s="726"/>
      <c r="F50" s="726"/>
      <c r="G50" s="727"/>
      <c r="H50" s="726"/>
      <c r="I50" s="725"/>
      <c r="J50" s="726"/>
      <c r="K50" s="726"/>
      <c r="L50" s="726"/>
      <c r="M50" s="24"/>
    </row>
    <row r="51" spans="1:13" x14ac:dyDescent="0.3">
      <c r="B51" s="716"/>
      <c r="C51" s="716"/>
      <c r="D51" s="716"/>
      <c r="E51" s="716"/>
      <c r="F51" s="716"/>
      <c r="G51" s="716"/>
      <c r="H51" s="716"/>
      <c r="I51" s="716"/>
      <c r="J51" s="716"/>
      <c r="K51" s="716"/>
      <c r="L51" s="716"/>
    </row>
    <row r="52" spans="1:13" x14ac:dyDescent="0.3">
      <c r="D52" s="728" t="s">
        <v>657</v>
      </c>
    </row>
    <row r="53" spans="1:13" x14ac:dyDescent="0.3">
      <c r="B53" s="1157" t="s">
        <v>70</v>
      </c>
      <c r="C53" s="1157"/>
      <c r="D53" s="1157" t="s">
        <v>440</v>
      </c>
      <c r="E53" s="1157"/>
      <c r="F53" s="1157"/>
      <c r="G53" s="1157"/>
      <c r="H53" s="1157"/>
      <c r="I53" s="1157"/>
      <c r="J53" s="1157"/>
      <c r="K53" s="1157"/>
      <c r="L53" s="1157"/>
    </row>
    <row r="54" spans="1:13" x14ac:dyDescent="0.3">
      <c r="B54" s="1500"/>
      <c r="C54" s="1500"/>
      <c r="D54" s="1501"/>
      <c r="E54" s="1501"/>
      <c r="F54" s="1501"/>
      <c r="G54" s="1501"/>
      <c r="H54" s="1501"/>
      <c r="I54" s="1501"/>
      <c r="J54" s="1501"/>
      <c r="K54" s="1501"/>
      <c r="L54" s="1501"/>
    </row>
  </sheetData>
  <mergeCells count="13">
    <mergeCell ref="B54:C54"/>
    <mergeCell ref="D54:L54"/>
    <mergeCell ref="A1:M1"/>
    <mergeCell ref="E3:H3"/>
    <mergeCell ref="E4:H4"/>
    <mergeCell ref="J4:L4"/>
    <mergeCell ref="E5:H5"/>
    <mergeCell ref="J5:L5"/>
    <mergeCell ref="A13:B13"/>
    <mergeCell ref="C13:F13"/>
    <mergeCell ref="G19:I19"/>
    <mergeCell ref="B53:C53"/>
    <mergeCell ref="D53:L53"/>
  </mergeCells>
  <pageMargins left="0.7" right="0.7" top="0.75" bottom="0.75" header="0.3" footer="0.3"/>
  <pageSetup orientation="portrait" r:id="rId1"/>
  <ignoredErrors>
    <ignoredError sqref="J3" unlockedFormula="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pageSetUpPr fitToPage="1"/>
  </sheetPr>
  <dimension ref="A1:Q17"/>
  <sheetViews>
    <sheetView workbookViewId="0">
      <selection activeCell="K32" sqref="K32"/>
    </sheetView>
  </sheetViews>
  <sheetFormatPr defaultColWidth="8.88671875" defaultRowHeight="14.4" x14ac:dyDescent="0.3"/>
  <cols>
    <col min="1" max="3" width="17.6640625" style="102" customWidth="1"/>
    <col min="4" max="4" width="5.44140625" style="102" customWidth="1"/>
    <col min="5" max="5" width="17.6640625" style="102" customWidth="1"/>
    <col min="6" max="6" width="5.44140625" style="102" customWidth="1"/>
    <col min="7" max="7" width="17.6640625" style="102" customWidth="1"/>
    <col min="8" max="8" width="5.44140625" style="102" customWidth="1"/>
    <col min="9" max="9" width="7.6640625" style="102" customWidth="1"/>
    <col min="10" max="13" width="17.6640625" style="102" customWidth="1"/>
    <col min="14" max="16" width="5.44140625" style="102" customWidth="1"/>
    <col min="17" max="17" width="7.6640625" style="102" customWidth="1"/>
    <col min="18" max="16384" width="8.88671875" style="102"/>
  </cols>
  <sheetData>
    <row r="1" spans="1:17" ht="25.8" x14ac:dyDescent="0.5">
      <c r="A1" s="1520" t="s">
        <v>210</v>
      </c>
      <c r="B1" s="1521"/>
      <c r="C1" s="1521"/>
      <c r="D1" s="1521"/>
      <c r="E1" s="1521"/>
      <c r="F1" s="1521"/>
      <c r="G1" s="1521"/>
      <c r="H1" s="1521"/>
      <c r="I1" s="1521"/>
      <c r="J1" s="1521"/>
      <c r="K1" s="1521"/>
      <c r="L1" s="1521"/>
      <c r="M1" s="1521"/>
      <c r="N1" s="1521"/>
      <c r="O1" s="1521"/>
      <c r="P1" s="1521"/>
      <c r="Q1" s="1522"/>
    </row>
    <row r="2" spans="1:17" x14ac:dyDescent="0.3">
      <c r="A2" s="103" t="s">
        <v>211</v>
      </c>
      <c r="B2" s="1516"/>
      <c r="C2" s="1516"/>
      <c r="D2" s="104" t="s">
        <v>67</v>
      </c>
      <c r="E2" s="1523"/>
      <c r="F2" s="1515"/>
      <c r="G2" s="104" t="s">
        <v>212</v>
      </c>
      <c r="H2" s="1516"/>
      <c r="I2" s="1516"/>
      <c r="J2" s="1516"/>
      <c r="K2" s="104" t="s">
        <v>212</v>
      </c>
      <c r="L2" s="1517"/>
      <c r="M2" s="1518"/>
      <c r="N2" s="1518"/>
      <c r="O2" s="1518"/>
      <c r="P2" s="1518"/>
      <c r="Q2" s="1519"/>
    </row>
    <row r="3" spans="1:17" x14ac:dyDescent="0.3">
      <c r="A3" s="103" t="s">
        <v>213</v>
      </c>
      <c r="B3" s="1513"/>
      <c r="C3" s="1514"/>
      <c r="D3" s="1514"/>
      <c r="E3" s="1514"/>
      <c r="F3" s="1515"/>
      <c r="G3" s="104" t="s">
        <v>212</v>
      </c>
      <c r="H3" s="1516"/>
      <c r="I3" s="1516"/>
      <c r="J3" s="1516"/>
      <c r="K3" s="104" t="s">
        <v>212</v>
      </c>
      <c r="L3" s="1517"/>
      <c r="M3" s="1518"/>
      <c r="N3" s="1518"/>
      <c r="O3" s="1518"/>
      <c r="P3" s="1518"/>
      <c r="Q3" s="1519"/>
    </row>
    <row r="4" spans="1:17" x14ac:dyDescent="0.3">
      <c r="A4" s="103" t="s">
        <v>110</v>
      </c>
      <c r="B4" s="1513"/>
      <c r="C4" s="1514"/>
      <c r="D4" s="1514"/>
      <c r="E4" s="1514"/>
      <c r="F4" s="1515"/>
      <c r="G4" s="104" t="s">
        <v>212</v>
      </c>
      <c r="H4" s="1513"/>
      <c r="I4" s="1514"/>
      <c r="J4" s="1515"/>
      <c r="K4" s="104" t="s">
        <v>212</v>
      </c>
      <c r="L4" s="1517"/>
      <c r="M4" s="1518"/>
      <c r="N4" s="1518"/>
      <c r="O4" s="1518"/>
      <c r="P4" s="1518"/>
      <c r="Q4" s="1519"/>
    </row>
    <row r="5" spans="1:17" ht="15" thickBot="1" x14ac:dyDescent="0.35">
      <c r="A5" s="105"/>
      <c r="B5" s="106"/>
      <c r="C5" s="106"/>
      <c r="D5" s="106"/>
      <c r="E5" s="106"/>
      <c r="F5" s="106"/>
      <c r="G5" s="106"/>
      <c r="H5" s="106"/>
      <c r="I5" s="106"/>
      <c r="J5" s="106"/>
      <c r="K5" s="106"/>
      <c r="L5" s="106"/>
      <c r="M5" s="106"/>
      <c r="N5" s="106"/>
      <c r="O5" s="106"/>
      <c r="P5" s="106"/>
      <c r="Q5" s="107"/>
    </row>
    <row r="6" spans="1:17" ht="14.4" customHeight="1" x14ac:dyDescent="0.3">
      <c r="A6" s="1526" t="s">
        <v>94</v>
      </c>
      <c r="B6" s="1528" t="s">
        <v>214</v>
      </c>
      <c r="C6" s="1528" t="s">
        <v>119</v>
      </c>
      <c r="D6" s="1530" t="s">
        <v>120</v>
      </c>
      <c r="E6" s="1528" t="s">
        <v>215</v>
      </c>
      <c r="F6" s="1530" t="s">
        <v>216</v>
      </c>
      <c r="G6" s="1528" t="s">
        <v>217</v>
      </c>
      <c r="H6" s="1530" t="s">
        <v>125</v>
      </c>
      <c r="I6" s="1532" t="s">
        <v>218</v>
      </c>
      <c r="J6" s="1528" t="s">
        <v>127</v>
      </c>
      <c r="K6" s="1528" t="s">
        <v>128</v>
      </c>
      <c r="L6" s="1534" t="s">
        <v>219</v>
      </c>
      <c r="M6" s="1524" t="s">
        <v>129</v>
      </c>
      <c r="N6" s="1524"/>
      <c r="O6" s="1524"/>
      <c r="P6" s="1524"/>
      <c r="Q6" s="1525"/>
    </row>
    <row r="7" spans="1:17" ht="54" thickBot="1" x14ac:dyDescent="0.35">
      <c r="A7" s="1527"/>
      <c r="B7" s="1529"/>
      <c r="C7" s="1529"/>
      <c r="D7" s="1531"/>
      <c r="E7" s="1529"/>
      <c r="F7" s="1531"/>
      <c r="G7" s="1529"/>
      <c r="H7" s="1531"/>
      <c r="I7" s="1533"/>
      <c r="J7" s="1529"/>
      <c r="K7" s="1529"/>
      <c r="L7" s="1535"/>
      <c r="M7" s="108" t="s">
        <v>220</v>
      </c>
      <c r="N7" s="109" t="s">
        <v>120</v>
      </c>
      <c r="O7" s="109" t="s">
        <v>123</v>
      </c>
      <c r="P7" s="109" t="s">
        <v>125</v>
      </c>
      <c r="Q7" s="110" t="s">
        <v>218</v>
      </c>
    </row>
    <row r="8" spans="1:17" ht="15" thickTop="1" x14ac:dyDescent="0.3">
      <c r="A8" s="111"/>
      <c r="B8" s="112"/>
      <c r="C8" s="112"/>
      <c r="D8" s="113"/>
      <c r="E8" s="112"/>
      <c r="F8" s="113"/>
      <c r="G8" s="112"/>
      <c r="H8" s="113"/>
      <c r="I8" s="113">
        <f>D8*F8*H8</f>
        <v>0</v>
      </c>
      <c r="J8" s="112"/>
      <c r="K8" s="112"/>
      <c r="L8" s="112"/>
      <c r="M8" s="112"/>
      <c r="N8" s="113"/>
      <c r="O8" s="113"/>
      <c r="P8" s="113"/>
      <c r="Q8" s="114">
        <f>N8*O8*P8</f>
        <v>0</v>
      </c>
    </row>
    <row r="9" spans="1:17" x14ac:dyDescent="0.3">
      <c r="A9" s="115"/>
      <c r="B9" s="116"/>
      <c r="C9" s="116"/>
      <c r="D9" s="117"/>
      <c r="E9" s="116"/>
      <c r="F9" s="117"/>
      <c r="G9" s="116"/>
      <c r="H9" s="117"/>
      <c r="I9" s="117">
        <f t="shared" ref="I9:I17" si="0">D9*F9*H9</f>
        <v>0</v>
      </c>
      <c r="J9" s="116"/>
      <c r="K9" s="116"/>
      <c r="L9" s="116"/>
      <c r="M9" s="116"/>
      <c r="N9" s="117"/>
      <c r="O9" s="117"/>
      <c r="P9" s="117"/>
      <c r="Q9" s="118">
        <f t="shared" ref="Q9:Q17" si="1">N9*O9*P9</f>
        <v>0</v>
      </c>
    </row>
    <row r="10" spans="1:17" x14ac:dyDescent="0.3">
      <c r="A10" s="115"/>
      <c r="B10" s="116"/>
      <c r="C10" s="116"/>
      <c r="D10" s="117"/>
      <c r="E10" s="116"/>
      <c r="F10" s="117"/>
      <c r="G10" s="116"/>
      <c r="H10" s="117"/>
      <c r="I10" s="117">
        <f t="shared" si="0"/>
        <v>0</v>
      </c>
      <c r="J10" s="116"/>
      <c r="K10" s="116"/>
      <c r="L10" s="116"/>
      <c r="M10" s="116"/>
      <c r="N10" s="117"/>
      <c r="O10" s="117"/>
      <c r="P10" s="117"/>
      <c r="Q10" s="118">
        <f t="shared" si="1"/>
        <v>0</v>
      </c>
    </row>
    <row r="11" spans="1:17" x14ac:dyDescent="0.3">
      <c r="A11" s="115"/>
      <c r="B11" s="116"/>
      <c r="C11" s="116"/>
      <c r="D11" s="117"/>
      <c r="E11" s="116"/>
      <c r="F11" s="117"/>
      <c r="G11" s="116"/>
      <c r="H11" s="117"/>
      <c r="I11" s="117">
        <f t="shared" si="0"/>
        <v>0</v>
      </c>
      <c r="J11" s="116"/>
      <c r="K11" s="116"/>
      <c r="L11" s="116"/>
      <c r="M11" s="116"/>
      <c r="N11" s="117"/>
      <c r="O11" s="117"/>
      <c r="P11" s="117"/>
      <c r="Q11" s="118">
        <f t="shared" si="1"/>
        <v>0</v>
      </c>
    </row>
    <row r="12" spans="1:17" x14ac:dyDescent="0.3">
      <c r="A12" s="115"/>
      <c r="B12" s="116"/>
      <c r="C12" s="116"/>
      <c r="D12" s="117"/>
      <c r="E12" s="116"/>
      <c r="F12" s="117"/>
      <c r="G12" s="116"/>
      <c r="H12" s="117"/>
      <c r="I12" s="117">
        <f t="shared" si="0"/>
        <v>0</v>
      </c>
      <c r="J12" s="116"/>
      <c r="K12" s="116"/>
      <c r="L12" s="116"/>
      <c r="M12" s="116"/>
      <c r="N12" s="117"/>
      <c r="O12" s="117"/>
      <c r="P12" s="117"/>
      <c r="Q12" s="118">
        <f t="shared" si="1"/>
        <v>0</v>
      </c>
    </row>
    <row r="13" spans="1:17" x14ac:dyDescent="0.3">
      <c r="A13" s="115"/>
      <c r="B13" s="116"/>
      <c r="C13" s="116"/>
      <c r="D13" s="117"/>
      <c r="E13" s="116"/>
      <c r="F13" s="117"/>
      <c r="G13" s="116"/>
      <c r="H13" s="117"/>
      <c r="I13" s="117">
        <f t="shared" si="0"/>
        <v>0</v>
      </c>
      <c r="J13" s="116"/>
      <c r="K13" s="116"/>
      <c r="L13" s="116"/>
      <c r="M13" s="116"/>
      <c r="N13" s="117"/>
      <c r="O13" s="117"/>
      <c r="P13" s="117"/>
      <c r="Q13" s="118">
        <f t="shared" si="1"/>
        <v>0</v>
      </c>
    </row>
    <row r="14" spans="1:17" x14ac:dyDescent="0.3">
      <c r="A14" s="115"/>
      <c r="B14" s="116"/>
      <c r="C14" s="116"/>
      <c r="D14" s="117"/>
      <c r="E14" s="116"/>
      <c r="F14" s="117"/>
      <c r="G14" s="116"/>
      <c r="H14" s="117"/>
      <c r="I14" s="117">
        <f t="shared" si="0"/>
        <v>0</v>
      </c>
      <c r="J14" s="116"/>
      <c r="K14" s="116"/>
      <c r="L14" s="116"/>
      <c r="M14" s="116"/>
      <c r="N14" s="117"/>
      <c r="O14" s="117"/>
      <c r="P14" s="117"/>
      <c r="Q14" s="118">
        <f t="shared" si="1"/>
        <v>0</v>
      </c>
    </row>
    <row r="15" spans="1:17" x14ac:dyDescent="0.3">
      <c r="A15" s="115"/>
      <c r="B15" s="116"/>
      <c r="C15" s="116"/>
      <c r="D15" s="117"/>
      <c r="E15" s="116"/>
      <c r="F15" s="117"/>
      <c r="G15" s="116"/>
      <c r="H15" s="117"/>
      <c r="I15" s="117">
        <f t="shared" si="0"/>
        <v>0</v>
      </c>
      <c r="J15" s="116"/>
      <c r="K15" s="116"/>
      <c r="L15" s="116"/>
      <c r="M15" s="116"/>
      <c r="N15" s="117"/>
      <c r="O15" s="117"/>
      <c r="P15" s="117"/>
      <c r="Q15" s="118">
        <f t="shared" si="1"/>
        <v>0</v>
      </c>
    </row>
    <row r="16" spans="1:17" x14ac:dyDescent="0.3">
      <c r="A16" s="115"/>
      <c r="B16" s="116"/>
      <c r="C16" s="116"/>
      <c r="D16" s="117"/>
      <c r="E16" s="116"/>
      <c r="F16" s="117"/>
      <c r="G16" s="116"/>
      <c r="H16" s="117"/>
      <c r="I16" s="117">
        <f t="shared" si="0"/>
        <v>0</v>
      </c>
      <c r="J16" s="116"/>
      <c r="K16" s="116"/>
      <c r="L16" s="116"/>
      <c r="M16" s="116"/>
      <c r="N16" s="117"/>
      <c r="O16" s="117"/>
      <c r="P16" s="117"/>
      <c r="Q16" s="118">
        <f t="shared" si="1"/>
        <v>0</v>
      </c>
    </row>
    <row r="17" spans="1:17" ht="15" thickBot="1" x14ac:dyDescent="0.35">
      <c r="A17" s="119"/>
      <c r="B17" s="120"/>
      <c r="C17" s="120"/>
      <c r="D17" s="121"/>
      <c r="E17" s="120"/>
      <c r="F17" s="121"/>
      <c r="G17" s="120"/>
      <c r="H17" s="121"/>
      <c r="I17" s="121">
        <f t="shared" si="0"/>
        <v>0</v>
      </c>
      <c r="J17" s="120"/>
      <c r="K17" s="120"/>
      <c r="L17" s="120"/>
      <c r="M17" s="120"/>
      <c r="N17" s="121"/>
      <c r="O17" s="121"/>
      <c r="P17" s="121"/>
      <c r="Q17" s="122">
        <f t="shared" si="1"/>
        <v>0</v>
      </c>
    </row>
  </sheetData>
  <mergeCells count="24">
    <mergeCell ref="M6:Q6"/>
    <mergeCell ref="B4:F4"/>
    <mergeCell ref="H4:J4"/>
    <mergeCell ref="L4:Q4"/>
    <mergeCell ref="A6:A7"/>
    <mergeCell ref="B6:B7"/>
    <mergeCell ref="C6:C7"/>
    <mergeCell ref="D6:D7"/>
    <mergeCell ref="E6:E7"/>
    <mergeCell ref="F6:F7"/>
    <mergeCell ref="G6:G7"/>
    <mergeCell ref="H6:H7"/>
    <mergeCell ref="I6:I7"/>
    <mergeCell ref="J6:J7"/>
    <mergeCell ref="K6:K7"/>
    <mergeCell ref="L6:L7"/>
    <mergeCell ref="B3:F3"/>
    <mergeCell ref="H3:J3"/>
    <mergeCell ref="L3:Q3"/>
    <mergeCell ref="A1:Q1"/>
    <mergeCell ref="B2:C2"/>
    <mergeCell ref="E2:F2"/>
    <mergeCell ref="H2:J2"/>
    <mergeCell ref="L2:Q2"/>
  </mergeCells>
  <printOptions horizontalCentered="1"/>
  <pageMargins left="0" right="0" top="0" bottom="0.75" header="0" footer="0.3"/>
  <pageSetup scale="65" orientation="landscape" r:id="rId1"/>
  <headerFooter>
    <oddFooter>&amp;L&amp;F&amp;CApproved By:  Bryon Nolan&amp;RApproval Date:  02/21/2019</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A1:E27"/>
  <sheetViews>
    <sheetView workbookViewId="0">
      <selection activeCell="I9" sqref="I9"/>
    </sheetView>
  </sheetViews>
  <sheetFormatPr defaultRowHeight="14.4" x14ac:dyDescent="0.3"/>
  <cols>
    <col min="1" max="1" width="5.33203125" bestFit="1" customWidth="1"/>
    <col min="2" max="2" width="25.109375" bestFit="1" customWidth="1"/>
    <col min="3" max="4" width="40" customWidth="1"/>
  </cols>
  <sheetData>
    <row r="1" spans="1:5" ht="25.8" x14ac:dyDescent="0.3">
      <c r="A1" s="1536" t="s">
        <v>120</v>
      </c>
      <c r="B1" s="1537"/>
      <c r="C1" s="1537"/>
      <c r="D1" s="1538"/>
      <c r="E1" s="123"/>
    </row>
    <row r="2" spans="1:5" x14ac:dyDescent="0.3">
      <c r="A2" s="1539" t="s">
        <v>221</v>
      </c>
      <c r="B2" s="1540"/>
      <c r="C2" s="1540"/>
      <c r="D2" s="1541"/>
      <c r="E2" s="124"/>
    </row>
    <row r="3" spans="1:5" x14ac:dyDescent="0.3">
      <c r="A3" s="125" t="s">
        <v>136</v>
      </c>
      <c r="B3" s="126" t="s">
        <v>222</v>
      </c>
      <c r="C3" s="127" t="s">
        <v>223</v>
      </c>
      <c r="D3" s="128" t="s">
        <v>224</v>
      </c>
      <c r="E3" s="129"/>
    </row>
    <row r="4" spans="1:5" ht="57.6" x14ac:dyDescent="0.3">
      <c r="A4" s="130">
        <v>10</v>
      </c>
      <c r="B4" s="131" t="s">
        <v>225</v>
      </c>
      <c r="C4" s="132" t="s">
        <v>226</v>
      </c>
      <c r="D4" s="133" t="s">
        <v>227</v>
      </c>
      <c r="E4" s="134"/>
    </row>
    <row r="5" spans="1:5" ht="72" x14ac:dyDescent="0.3">
      <c r="A5" s="130">
        <v>9</v>
      </c>
      <c r="B5" s="1542" t="s">
        <v>228</v>
      </c>
      <c r="C5" s="132" t="s">
        <v>229</v>
      </c>
      <c r="D5" s="133" t="s">
        <v>230</v>
      </c>
      <c r="E5" s="134"/>
    </row>
    <row r="6" spans="1:5" ht="28.8" x14ac:dyDescent="0.3">
      <c r="A6" s="130">
        <v>8</v>
      </c>
      <c r="B6" s="1543"/>
      <c r="C6" s="135" t="s">
        <v>231</v>
      </c>
      <c r="D6" s="136" t="s">
        <v>232</v>
      </c>
      <c r="E6" s="134"/>
    </row>
    <row r="7" spans="1:5" ht="57.6" x14ac:dyDescent="0.3">
      <c r="A7" s="130">
        <v>7</v>
      </c>
      <c r="B7" s="1544"/>
      <c r="C7" s="135" t="s">
        <v>233</v>
      </c>
      <c r="D7" s="136" t="s">
        <v>234</v>
      </c>
      <c r="E7" s="134"/>
    </row>
    <row r="8" spans="1:5" ht="43.2" x14ac:dyDescent="0.3">
      <c r="A8" s="130">
        <v>6</v>
      </c>
      <c r="B8" s="1545" t="s">
        <v>235</v>
      </c>
      <c r="C8" s="135" t="s">
        <v>236</v>
      </c>
      <c r="D8" s="136" t="s">
        <v>237</v>
      </c>
      <c r="E8" s="134"/>
    </row>
    <row r="9" spans="1:5" ht="43.2" x14ac:dyDescent="0.3">
      <c r="A9" s="130">
        <v>5</v>
      </c>
      <c r="B9" s="1546"/>
      <c r="C9" s="135" t="s">
        <v>238</v>
      </c>
      <c r="D9" s="136" t="s">
        <v>239</v>
      </c>
      <c r="E9" s="134"/>
    </row>
    <row r="10" spans="1:5" ht="43.2" x14ac:dyDescent="0.3">
      <c r="A10" s="130">
        <v>4</v>
      </c>
      <c r="B10" s="1546"/>
      <c r="C10" s="135" t="s">
        <v>240</v>
      </c>
      <c r="D10" s="136" t="s">
        <v>241</v>
      </c>
      <c r="E10" s="134"/>
    </row>
    <row r="11" spans="1:5" ht="43.2" x14ac:dyDescent="0.3">
      <c r="A11" s="130">
        <v>3</v>
      </c>
      <c r="B11" s="1547" t="s">
        <v>242</v>
      </c>
      <c r="C11" s="135" t="s">
        <v>243</v>
      </c>
      <c r="D11" s="136" t="s">
        <v>244</v>
      </c>
      <c r="E11" s="134"/>
    </row>
    <row r="12" spans="1:5" ht="43.2" x14ac:dyDescent="0.3">
      <c r="A12" s="130">
        <v>2</v>
      </c>
      <c r="B12" s="1544"/>
      <c r="C12" s="135" t="s">
        <v>245</v>
      </c>
      <c r="D12" s="136" t="s">
        <v>246</v>
      </c>
      <c r="E12" s="134"/>
    </row>
    <row r="13" spans="1:5" ht="43.8" thickBot="1" x14ac:dyDescent="0.35">
      <c r="A13" s="137">
        <v>1</v>
      </c>
      <c r="B13" s="138" t="s">
        <v>247</v>
      </c>
      <c r="C13" s="139" t="s">
        <v>248</v>
      </c>
      <c r="D13" s="140" t="s">
        <v>249</v>
      </c>
      <c r="E13" s="134"/>
    </row>
    <row r="14" spans="1:5" ht="15" thickBot="1" x14ac:dyDescent="0.35"/>
    <row r="15" spans="1:5" ht="25.8" x14ac:dyDescent="0.3">
      <c r="A15" s="1536" t="s">
        <v>250</v>
      </c>
      <c r="B15" s="1537"/>
      <c r="C15" s="1537"/>
      <c r="D15" s="1538"/>
    </row>
    <row r="16" spans="1:5" x14ac:dyDescent="0.3">
      <c r="A16" s="1539" t="s">
        <v>251</v>
      </c>
      <c r="B16" s="1540"/>
      <c r="C16" s="1540"/>
      <c r="D16" s="1541"/>
    </row>
    <row r="17" spans="1:4" x14ac:dyDescent="0.3">
      <c r="A17" s="125" t="s">
        <v>136</v>
      </c>
      <c r="B17" s="126" t="s">
        <v>252</v>
      </c>
      <c r="C17" s="126" t="s">
        <v>253</v>
      </c>
      <c r="D17" s="141" t="s">
        <v>254</v>
      </c>
    </row>
    <row r="18" spans="1:4" x14ac:dyDescent="0.3">
      <c r="A18" s="130">
        <v>10</v>
      </c>
      <c r="B18" s="1546" t="s">
        <v>255</v>
      </c>
      <c r="C18" s="142" t="s">
        <v>256</v>
      </c>
      <c r="D18" s="143" t="s">
        <v>257</v>
      </c>
    </row>
    <row r="19" spans="1:4" x14ac:dyDescent="0.3">
      <c r="A19" s="130">
        <v>9</v>
      </c>
      <c r="B19" s="1546"/>
      <c r="C19" s="142" t="s">
        <v>258</v>
      </c>
      <c r="D19" s="143" t="s">
        <v>259</v>
      </c>
    </row>
    <row r="20" spans="1:4" x14ac:dyDescent="0.3">
      <c r="A20" s="130">
        <v>8</v>
      </c>
      <c r="B20" s="1546" t="s">
        <v>260</v>
      </c>
      <c r="C20" s="142" t="s">
        <v>261</v>
      </c>
      <c r="D20" s="143" t="s">
        <v>262</v>
      </c>
    </row>
    <row r="21" spans="1:4" x14ac:dyDescent="0.3">
      <c r="A21" s="130">
        <v>7</v>
      </c>
      <c r="B21" s="1546"/>
      <c r="C21" s="142" t="s">
        <v>263</v>
      </c>
      <c r="D21" s="143" t="s">
        <v>264</v>
      </c>
    </row>
    <row r="22" spans="1:4" x14ac:dyDescent="0.3">
      <c r="A22" s="130">
        <v>6</v>
      </c>
      <c r="B22" s="1546" t="s">
        <v>265</v>
      </c>
      <c r="C22" s="142" t="s">
        <v>266</v>
      </c>
      <c r="D22" s="143" t="s">
        <v>267</v>
      </c>
    </row>
    <row r="23" spans="1:4" x14ac:dyDescent="0.3">
      <c r="A23" s="130">
        <v>5</v>
      </c>
      <c r="B23" s="1546"/>
      <c r="C23" s="142" t="s">
        <v>268</v>
      </c>
      <c r="D23" s="143" t="s">
        <v>269</v>
      </c>
    </row>
    <row r="24" spans="1:4" x14ac:dyDescent="0.3">
      <c r="A24" s="130">
        <v>4</v>
      </c>
      <c r="B24" s="1546"/>
      <c r="C24" s="142" t="s">
        <v>270</v>
      </c>
      <c r="D24" s="143" t="s">
        <v>271</v>
      </c>
    </row>
    <row r="25" spans="1:4" x14ac:dyDescent="0.3">
      <c r="A25" s="130">
        <v>3</v>
      </c>
      <c r="B25" s="1546" t="s">
        <v>272</v>
      </c>
      <c r="C25" s="142" t="s">
        <v>273</v>
      </c>
      <c r="D25" s="143" t="s">
        <v>274</v>
      </c>
    </row>
    <row r="26" spans="1:4" x14ac:dyDescent="0.3">
      <c r="A26" s="130">
        <v>2</v>
      </c>
      <c r="B26" s="1546"/>
      <c r="C26" s="142" t="s">
        <v>275</v>
      </c>
      <c r="D26" s="143" t="s">
        <v>276</v>
      </c>
    </row>
    <row r="27" spans="1:4" ht="29.4" thickBot="1" x14ac:dyDescent="0.35">
      <c r="A27" s="137">
        <v>1</v>
      </c>
      <c r="B27" s="138" t="s">
        <v>277</v>
      </c>
      <c r="C27" s="138" t="s">
        <v>278</v>
      </c>
      <c r="D27" s="144" t="s">
        <v>160</v>
      </c>
    </row>
  </sheetData>
  <mergeCells count="11">
    <mergeCell ref="A16:D16"/>
    <mergeCell ref="B18:B19"/>
    <mergeCell ref="B20:B21"/>
    <mergeCell ref="B22:B24"/>
    <mergeCell ref="B25:B26"/>
    <mergeCell ref="A15:D15"/>
    <mergeCell ref="A1:D1"/>
    <mergeCell ref="A2:D2"/>
    <mergeCell ref="B5:B7"/>
    <mergeCell ref="B8:B10"/>
    <mergeCell ref="B11:B1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I30"/>
  <sheetViews>
    <sheetView showGridLines="0" zoomScaleNormal="100" workbookViewId="0">
      <selection activeCell="A11" sqref="A11:I11"/>
    </sheetView>
  </sheetViews>
  <sheetFormatPr defaultColWidth="9.109375" defaultRowHeight="14.4" x14ac:dyDescent="0.3"/>
  <cols>
    <col min="1" max="9" width="10.5546875" style="2" customWidth="1"/>
    <col min="10" max="256" width="9.109375" style="2"/>
    <col min="257" max="265" width="10.5546875" style="2" customWidth="1"/>
    <col min="266" max="512" width="9.109375" style="2"/>
    <col min="513" max="521" width="10.5546875" style="2" customWidth="1"/>
    <col min="522" max="768" width="9.109375" style="2"/>
    <col min="769" max="777" width="10.5546875" style="2" customWidth="1"/>
    <col min="778" max="1024" width="9.109375" style="2"/>
    <col min="1025" max="1033" width="10.5546875" style="2" customWidth="1"/>
    <col min="1034" max="1280" width="9.109375" style="2"/>
    <col min="1281" max="1289" width="10.5546875" style="2" customWidth="1"/>
    <col min="1290" max="1536" width="9.109375" style="2"/>
    <col min="1537" max="1545" width="10.5546875" style="2" customWidth="1"/>
    <col min="1546" max="1792" width="9.109375" style="2"/>
    <col min="1793" max="1801" width="10.5546875" style="2" customWidth="1"/>
    <col min="1802" max="2048" width="9.109375" style="2"/>
    <col min="2049" max="2057" width="10.5546875" style="2" customWidth="1"/>
    <col min="2058" max="2304" width="9.109375" style="2"/>
    <col min="2305" max="2313" width="10.5546875" style="2" customWidth="1"/>
    <col min="2314" max="2560" width="9.109375" style="2"/>
    <col min="2561" max="2569" width="10.5546875" style="2" customWidth="1"/>
    <col min="2570" max="2816" width="9.109375" style="2"/>
    <col min="2817" max="2825" width="10.5546875" style="2" customWidth="1"/>
    <col min="2826" max="3072" width="9.109375" style="2"/>
    <col min="3073" max="3081" width="10.5546875" style="2" customWidth="1"/>
    <col min="3082" max="3328" width="9.109375" style="2"/>
    <col min="3329" max="3337" width="10.5546875" style="2" customWidth="1"/>
    <col min="3338" max="3584" width="9.109375" style="2"/>
    <col min="3585" max="3593" width="10.5546875" style="2" customWidth="1"/>
    <col min="3594" max="3840" width="9.109375" style="2"/>
    <col min="3841" max="3849" width="10.5546875" style="2" customWidth="1"/>
    <col min="3850" max="4096" width="9.109375" style="2"/>
    <col min="4097" max="4105" width="10.5546875" style="2" customWidth="1"/>
    <col min="4106" max="4352" width="9.109375" style="2"/>
    <col min="4353" max="4361" width="10.5546875" style="2" customWidth="1"/>
    <col min="4362" max="4608" width="9.109375" style="2"/>
    <col min="4609" max="4617" width="10.5546875" style="2" customWidth="1"/>
    <col min="4618" max="4864" width="9.109375" style="2"/>
    <col min="4865" max="4873" width="10.5546875" style="2" customWidth="1"/>
    <col min="4874" max="5120" width="9.109375" style="2"/>
    <col min="5121" max="5129" width="10.5546875" style="2" customWidth="1"/>
    <col min="5130" max="5376" width="9.109375" style="2"/>
    <col min="5377" max="5385" width="10.5546875" style="2" customWidth="1"/>
    <col min="5386" max="5632" width="9.109375" style="2"/>
    <col min="5633" max="5641" width="10.5546875" style="2" customWidth="1"/>
    <col min="5642" max="5888" width="9.109375" style="2"/>
    <col min="5889" max="5897" width="10.5546875" style="2" customWidth="1"/>
    <col min="5898" max="6144" width="9.109375" style="2"/>
    <col min="6145" max="6153" width="10.5546875" style="2" customWidth="1"/>
    <col min="6154" max="6400" width="9.109375" style="2"/>
    <col min="6401" max="6409" width="10.5546875" style="2" customWidth="1"/>
    <col min="6410" max="6656" width="9.109375" style="2"/>
    <col min="6657" max="6665" width="10.5546875" style="2" customWidth="1"/>
    <col min="6666" max="6912" width="9.109375" style="2"/>
    <col min="6913" max="6921" width="10.5546875" style="2" customWidth="1"/>
    <col min="6922" max="7168" width="9.109375" style="2"/>
    <col min="7169" max="7177" width="10.5546875" style="2" customWidth="1"/>
    <col min="7178" max="7424" width="9.109375" style="2"/>
    <col min="7425" max="7433" width="10.5546875" style="2" customWidth="1"/>
    <col min="7434" max="7680" width="9.109375" style="2"/>
    <col min="7681" max="7689" width="10.5546875" style="2" customWidth="1"/>
    <col min="7690" max="7936" width="9.109375" style="2"/>
    <col min="7937" max="7945" width="10.5546875" style="2" customWidth="1"/>
    <col min="7946" max="8192" width="9.109375" style="2"/>
    <col min="8193" max="8201" width="10.5546875" style="2" customWidth="1"/>
    <col min="8202" max="8448" width="9.109375" style="2"/>
    <col min="8449" max="8457" width="10.5546875" style="2" customWidth="1"/>
    <col min="8458" max="8704" width="9.109375" style="2"/>
    <col min="8705" max="8713" width="10.5546875" style="2" customWidth="1"/>
    <col min="8714" max="8960" width="9.109375" style="2"/>
    <col min="8961" max="8969" width="10.5546875" style="2" customWidth="1"/>
    <col min="8970" max="9216" width="9.109375" style="2"/>
    <col min="9217" max="9225" width="10.5546875" style="2" customWidth="1"/>
    <col min="9226" max="9472" width="9.109375" style="2"/>
    <col min="9473" max="9481" width="10.5546875" style="2" customWidth="1"/>
    <col min="9482" max="9728" width="9.109375" style="2"/>
    <col min="9729" max="9737" width="10.5546875" style="2" customWidth="1"/>
    <col min="9738" max="9984" width="9.109375" style="2"/>
    <col min="9985" max="9993" width="10.5546875" style="2" customWidth="1"/>
    <col min="9994" max="10240" width="9.109375" style="2"/>
    <col min="10241" max="10249" width="10.5546875" style="2" customWidth="1"/>
    <col min="10250" max="10496" width="9.109375" style="2"/>
    <col min="10497" max="10505" width="10.5546875" style="2" customWidth="1"/>
    <col min="10506" max="10752" width="9.109375" style="2"/>
    <col min="10753" max="10761" width="10.5546875" style="2" customWidth="1"/>
    <col min="10762" max="11008" width="9.109375" style="2"/>
    <col min="11009" max="11017" width="10.5546875" style="2" customWidth="1"/>
    <col min="11018" max="11264" width="9.109375" style="2"/>
    <col min="11265" max="11273" width="10.5546875" style="2" customWidth="1"/>
    <col min="11274" max="11520" width="9.109375" style="2"/>
    <col min="11521" max="11529" width="10.5546875" style="2" customWidth="1"/>
    <col min="11530" max="11776" width="9.109375" style="2"/>
    <col min="11777" max="11785" width="10.5546875" style="2" customWidth="1"/>
    <col min="11786" max="12032" width="9.109375" style="2"/>
    <col min="12033" max="12041" width="10.5546875" style="2" customWidth="1"/>
    <col min="12042" max="12288" width="9.109375" style="2"/>
    <col min="12289" max="12297" width="10.5546875" style="2" customWidth="1"/>
    <col min="12298" max="12544" width="9.109375" style="2"/>
    <col min="12545" max="12553" width="10.5546875" style="2" customWidth="1"/>
    <col min="12554" max="12800" width="9.109375" style="2"/>
    <col min="12801" max="12809" width="10.5546875" style="2" customWidth="1"/>
    <col min="12810" max="13056" width="9.109375" style="2"/>
    <col min="13057" max="13065" width="10.5546875" style="2" customWidth="1"/>
    <col min="13066" max="13312" width="9.109375" style="2"/>
    <col min="13313" max="13321" width="10.5546875" style="2" customWidth="1"/>
    <col min="13322" max="13568" width="9.109375" style="2"/>
    <col min="13569" max="13577" width="10.5546875" style="2" customWidth="1"/>
    <col min="13578" max="13824" width="9.109375" style="2"/>
    <col min="13825" max="13833" width="10.5546875" style="2" customWidth="1"/>
    <col min="13834" max="14080" width="9.109375" style="2"/>
    <col min="14081" max="14089" width="10.5546875" style="2" customWidth="1"/>
    <col min="14090" max="14336" width="9.109375" style="2"/>
    <col min="14337" max="14345" width="10.5546875" style="2" customWidth="1"/>
    <col min="14346" max="14592" width="9.109375" style="2"/>
    <col min="14593" max="14601" width="10.5546875" style="2" customWidth="1"/>
    <col min="14602" max="14848" width="9.109375" style="2"/>
    <col min="14849" max="14857" width="10.5546875" style="2" customWidth="1"/>
    <col min="14858" max="15104" width="9.109375" style="2"/>
    <col min="15105" max="15113" width="10.5546875" style="2" customWidth="1"/>
    <col min="15114" max="15360" width="9.109375" style="2"/>
    <col min="15361" max="15369" width="10.5546875" style="2" customWidth="1"/>
    <col min="15370" max="15616" width="9.109375" style="2"/>
    <col min="15617" max="15625" width="10.5546875" style="2" customWidth="1"/>
    <col min="15626" max="15872" width="9.109375" style="2"/>
    <col min="15873" max="15881" width="10.5546875" style="2" customWidth="1"/>
    <col min="15882" max="16128" width="9.109375" style="2"/>
    <col min="16129" max="16137" width="10.5546875" style="2" customWidth="1"/>
    <col min="16138" max="16384" width="9.109375" style="2"/>
  </cols>
  <sheetData>
    <row r="1" spans="1:9" x14ac:dyDescent="0.3">
      <c r="A1" s="1016" t="s">
        <v>34</v>
      </c>
      <c r="B1" s="1017"/>
      <c r="C1" s="1017"/>
      <c r="D1" s="1017"/>
      <c r="E1" s="1017"/>
      <c r="F1" s="1017"/>
      <c r="G1" s="1017"/>
      <c r="H1" s="1017"/>
      <c r="I1" s="1018"/>
    </row>
    <row r="2" spans="1:9" x14ac:dyDescent="0.3">
      <c r="A2" s="1551"/>
      <c r="B2" s="1552"/>
      <c r="C2" s="1552"/>
      <c r="D2" s="1552"/>
      <c r="E2" s="1552"/>
      <c r="F2" s="1552"/>
      <c r="G2" s="1552"/>
      <c r="H2" s="1552"/>
      <c r="I2" s="1553"/>
    </row>
    <row r="3" spans="1:9" x14ac:dyDescent="0.3">
      <c r="A3" s="1551"/>
      <c r="B3" s="1552"/>
      <c r="C3" s="1552"/>
      <c r="D3" s="1552"/>
      <c r="E3" s="1552"/>
      <c r="F3" s="1552"/>
      <c r="G3" s="1552"/>
      <c r="H3" s="1552"/>
      <c r="I3" s="1553"/>
    </row>
    <row r="4" spans="1:9" x14ac:dyDescent="0.3">
      <c r="A4" s="1551"/>
      <c r="B4" s="1552"/>
      <c r="C4" s="1552"/>
      <c r="D4" s="1552"/>
      <c r="E4" s="1552"/>
      <c r="F4" s="1552"/>
      <c r="G4" s="1552"/>
      <c r="H4" s="1552"/>
      <c r="I4" s="1553"/>
    </row>
    <row r="5" spans="1:9" x14ac:dyDescent="0.3">
      <c r="A5" s="1551"/>
      <c r="B5" s="1552"/>
      <c r="C5" s="1552"/>
      <c r="D5" s="1552"/>
      <c r="E5" s="1552"/>
      <c r="F5" s="1552"/>
      <c r="G5" s="1552"/>
      <c r="H5" s="1552"/>
      <c r="I5" s="1553"/>
    </row>
    <row r="6" spans="1:9" ht="15" thickBot="1" x14ac:dyDescent="0.35">
      <c r="A6" s="1019"/>
      <c r="B6" s="1020"/>
      <c r="C6" s="1020"/>
      <c r="D6" s="1020"/>
      <c r="E6" s="1020"/>
      <c r="F6" s="1020"/>
      <c r="G6" s="1020"/>
      <c r="H6" s="1020"/>
      <c r="I6" s="1021"/>
    </row>
    <row r="7" spans="1:9" ht="15.6" customHeight="1" x14ac:dyDescent="0.3">
      <c r="A7" s="1563" t="s">
        <v>33</v>
      </c>
      <c r="B7" s="1564"/>
      <c r="C7" s="1564"/>
      <c r="D7" s="1564"/>
      <c r="E7" s="1564"/>
      <c r="F7" s="1564"/>
      <c r="G7" s="1564"/>
      <c r="H7" s="1564"/>
      <c r="I7" s="1565"/>
    </row>
    <row r="8" spans="1:9" ht="30.6" customHeight="1" x14ac:dyDescent="0.3">
      <c r="A8" s="1566"/>
      <c r="B8" s="1567"/>
      <c r="C8" s="1567"/>
      <c r="D8" s="1567"/>
      <c r="E8" s="1567"/>
      <c r="F8" s="1567"/>
      <c r="G8" s="1567"/>
      <c r="H8" s="1567"/>
      <c r="I8" s="1568"/>
    </row>
    <row r="9" spans="1:9" ht="75" customHeight="1" x14ac:dyDescent="0.3">
      <c r="A9" s="1569" t="s">
        <v>38</v>
      </c>
      <c r="B9" s="1570"/>
      <c r="C9" s="1570"/>
      <c r="D9" s="1570"/>
      <c r="E9" s="1570"/>
      <c r="F9" s="1570"/>
      <c r="G9" s="1570"/>
      <c r="H9" s="1570"/>
      <c r="I9" s="1571"/>
    </row>
    <row r="10" spans="1:9" ht="85.2" customHeight="1" thickBot="1" x14ac:dyDescent="0.35">
      <c r="A10" s="1572"/>
      <c r="B10" s="1573"/>
      <c r="C10" s="1573"/>
      <c r="D10" s="1573"/>
      <c r="E10" s="1573"/>
      <c r="F10" s="1573"/>
      <c r="G10" s="1573"/>
      <c r="H10" s="1573"/>
      <c r="I10" s="1574"/>
    </row>
    <row r="11" spans="1:9" ht="45" x14ac:dyDescent="0.3">
      <c r="A11" s="1554" t="s">
        <v>27</v>
      </c>
      <c r="B11" s="1555"/>
      <c r="C11" s="1555"/>
      <c r="D11" s="1555"/>
      <c r="E11" s="1555"/>
      <c r="F11" s="1555"/>
      <c r="G11" s="1555"/>
      <c r="H11" s="1555"/>
      <c r="I11" s="1556"/>
    </row>
    <row r="12" spans="1:9" ht="24.6" x14ac:dyDescent="0.3">
      <c r="A12" s="1557" t="s">
        <v>28</v>
      </c>
      <c r="B12" s="1558"/>
      <c r="C12" s="1558"/>
      <c r="D12" s="1558"/>
      <c r="E12" s="1558"/>
      <c r="F12" s="1558"/>
      <c r="G12" s="1558"/>
      <c r="H12" s="1558"/>
      <c r="I12" s="1559"/>
    </row>
    <row r="13" spans="1:9" ht="24.6" x14ac:dyDescent="0.3">
      <c r="A13" s="1557" t="s">
        <v>592</v>
      </c>
      <c r="B13" s="1558"/>
      <c r="C13" s="1558"/>
      <c r="D13" s="1558"/>
      <c r="E13" s="1558"/>
      <c r="F13" s="1558"/>
      <c r="G13" s="1558"/>
      <c r="H13" s="1558"/>
      <c r="I13" s="1559"/>
    </row>
    <row r="14" spans="1:9" s="17" customFormat="1" ht="27.6" x14ac:dyDescent="0.3">
      <c r="A14" s="1560" t="s">
        <v>29</v>
      </c>
      <c r="B14" s="1561"/>
      <c r="C14" s="1561"/>
      <c r="D14" s="1562"/>
      <c r="E14" s="1562"/>
      <c r="F14" s="1562"/>
      <c r="G14" s="1562"/>
      <c r="H14" s="1562"/>
      <c r="I14" s="27"/>
    </row>
    <row r="15" spans="1:9" ht="36" customHeight="1" x14ac:dyDescent="0.3">
      <c r="A15" s="1560" t="s">
        <v>35</v>
      </c>
      <c r="B15" s="1561"/>
      <c r="C15" s="1561"/>
      <c r="D15" s="1562"/>
      <c r="E15" s="1562"/>
      <c r="F15" s="1562"/>
      <c r="G15" s="1562"/>
      <c r="H15" s="1562"/>
      <c r="I15" s="28"/>
    </row>
    <row r="16" spans="1:9" ht="27.6" x14ac:dyDescent="0.3">
      <c r="A16" s="1560" t="s">
        <v>30</v>
      </c>
      <c r="B16" s="1561"/>
      <c r="C16" s="1561"/>
      <c r="D16" s="1562"/>
      <c r="E16" s="1562"/>
      <c r="F16" s="1562"/>
      <c r="G16" s="1562"/>
      <c r="H16" s="1562"/>
      <c r="I16" s="28"/>
    </row>
    <row r="17" spans="1:9" ht="27.6" x14ac:dyDescent="0.3">
      <c r="A17" s="1560" t="s">
        <v>31</v>
      </c>
      <c r="B17" s="1561"/>
      <c r="C17" s="1561"/>
      <c r="D17" s="1562"/>
      <c r="E17" s="1562"/>
      <c r="F17" s="1562"/>
      <c r="G17" s="1562"/>
      <c r="H17" s="1562"/>
      <c r="I17" s="28"/>
    </row>
    <row r="18" spans="1:9" ht="27.6" x14ac:dyDescent="0.3">
      <c r="A18" s="1560" t="s">
        <v>36</v>
      </c>
      <c r="B18" s="1561"/>
      <c r="C18" s="1561"/>
      <c r="D18" s="1562"/>
      <c r="E18" s="1562"/>
      <c r="F18" s="1562"/>
      <c r="G18" s="1562"/>
      <c r="H18" s="1562"/>
      <c r="I18" s="28"/>
    </row>
    <row r="19" spans="1:9" ht="27.6" x14ac:dyDescent="0.3">
      <c r="A19" s="1560" t="s">
        <v>26</v>
      </c>
      <c r="B19" s="1561"/>
      <c r="C19" s="1561"/>
      <c r="D19" s="1562"/>
      <c r="E19" s="1562"/>
      <c r="F19" s="1562"/>
      <c r="G19" s="1562"/>
      <c r="H19" s="1562"/>
      <c r="I19" s="28"/>
    </row>
    <row r="20" spans="1:9" ht="27.6" x14ac:dyDescent="0.3">
      <c r="A20" s="1560" t="s">
        <v>37</v>
      </c>
      <c r="B20" s="1561"/>
      <c r="C20" s="1561"/>
      <c r="D20" s="29"/>
      <c r="E20" s="29"/>
      <c r="F20" s="29"/>
      <c r="G20" s="29"/>
      <c r="H20" s="29"/>
      <c r="I20" s="28"/>
    </row>
    <row r="21" spans="1:9" ht="27.6" x14ac:dyDescent="0.3">
      <c r="A21" s="1560" t="s">
        <v>32</v>
      </c>
      <c r="B21" s="1561"/>
      <c r="C21" s="1561"/>
      <c r="D21" s="1562"/>
      <c r="E21" s="1562"/>
      <c r="F21" s="1562"/>
      <c r="G21" s="1562"/>
      <c r="H21" s="1562"/>
      <c r="I21" s="28"/>
    </row>
    <row r="22" spans="1:9" ht="15.6" thickBot="1" x14ac:dyDescent="0.35">
      <c r="A22" s="30"/>
      <c r="B22" s="31"/>
      <c r="C22" s="31"/>
      <c r="D22" s="31"/>
      <c r="E22" s="31"/>
      <c r="F22" s="31"/>
      <c r="G22" s="31"/>
      <c r="H22" s="31"/>
      <c r="I22" s="32"/>
    </row>
    <row r="23" spans="1:9" ht="15" thickBot="1" x14ac:dyDescent="0.35">
      <c r="A23" s="15"/>
      <c r="B23" s="16"/>
      <c r="C23" s="16"/>
      <c r="D23" s="16"/>
      <c r="E23" s="16"/>
      <c r="F23" s="16"/>
      <c r="G23" s="16"/>
      <c r="H23" s="16"/>
      <c r="I23" s="18"/>
    </row>
    <row r="24" spans="1:9" ht="15" x14ac:dyDescent="0.3">
      <c r="A24" s="1548" t="s">
        <v>632</v>
      </c>
      <c r="B24" s="1549"/>
      <c r="C24" s="1549"/>
      <c r="D24" s="1549"/>
      <c r="E24" s="1549"/>
      <c r="F24" s="1549"/>
      <c r="G24" s="1549"/>
      <c r="H24" s="1549"/>
      <c r="I24" s="1550"/>
    </row>
    <row r="25" spans="1:9" x14ac:dyDescent="0.3">
      <c r="A25" s="19"/>
      <c r="B25" s="20"/>
      <c r="C25" s="20"/>
      <c r="D25" s="20"/>
      <c r="E25" s="20"/>
      <c r="F25" s="20"/>
      <c r="G25" s="20"/>
      <c r="H25" s="20"/>
      <c r="I25" s="21"/>
    </row>
    <row r="26" spans="1:9" x14ac:dyDescent="0.3">
      <c r="A26" s="19"/>
      <c r="B26" s="20"/>
      <c r="C26" s="20"/>
      <c r="D26" s="20"/>
      <c r="E26" s="20"/>
      <c r="F26" s="20"/>
      <c r="G26" s="20"/>
      <c r="H26" s="20"/>
      <c r="I26" s="21"/>
    </row>
    <row r="27" spans="1:9" x14ac:dyDescent="0.3">
      <c r="A27" s="19"/>
      <c r="B27" s="20"/>
      <c r="C27" s="20"/>
      <c r="D27" s="20"/>
      <c r="E27" s="20"/>
      <c r="F27" s="20"/>
      <c r="G27" s="20"/>
      <c r="H27" s="20"/>
      <c r="I27" s="21"/>
    </row>
    <row r="28" spans="1:9" x14ac:dyDescent="0.3">
      <c r="A28" s="19"/>
      <c r="B28" s="20"/>
      <c r="C28" s="20"/>
      <c r="D28" s="20"/>
      <c r="E28" s="20"/>
      <c r="F28" s="20"/>
      <c r="G28" s="20"/>
      <c r="H28" s="20"/>
      <c r="I28" s="21"/>
    </row>
    <row r="29" spans="1:9" x14ac:dyDescent="0.3">
      <c r="A29" s="19"/>
      <c r="B29" s="20"/>
      <c r="C29" s="20"/>
      <c r="D29" s="20"/>
      <c r="E29" s="20"/>
      <c r="F29" s="20"/>
      <c r="G29" s="20"/>
      <c r="H29" s="20"/>
      <c r="I29" s="21"/>
    </row>
    <row r="30" spans="1:9" ht="15" thickBot="1" x14ac:dyDescent="0.35">
      <c r="A30" s="22"/>
      <c r="B30" s="23"/>
      <c r="C30" s="23"/>
      <c r="D30" s="23"/>
      <c r="E30" s="23"/>
      <c r="F30" s="23"/>
      <c r="G30" s="23"/>
      <c r="H30" s="23"/>
      <c r="I30" s="24"/>
    </row>
  </sheetData>
  <mergeCells count="22">
    <mergeCell ref="D18:H18"/>
    <mergeCell ref="A21:C21"/>
    <mergeCell ref="D21:H21"/>
    <mergeCell ref="A19:C19"/>
    <mergeCell ref="D19:H19"/>
    <mergeCell ref="A20:C20"/>
    <mergeCell ref="A24:I24"/>
    <mergeCell ref="A1:I6"/>
    <mergeCell ref="A11:I11"/>
    <mergeCell ref="A12:I12"/>
    <mergeCell ref="A14:C14"/>
    <mergeCell ref="D14:H14"/>
    <mergeCell ref="A7:I8"/>
    <mergeCell ref="A9:I10"/>
    <mergeCell ref="A13:I13"/>
    <mergeCell ref="A15:C15"/>
    <mergeCell ref="D15:H15"/>
    <mergeCell ref="A16:C16"/>
    <mergeCell ref="D16:H16"/>
    <mergeCell ref="A17:C17"/>
    <mergeCell ref="D17:H17"/>
    <mergeCell ref="A18:C18"/>
  </mergeCells>
  <printOptions horizontalCentered="1" verticalCentered="1"/>
  <pageMargins left="0.45" right="0.45" top="0.5" bottom="0.5" header="0.05" footer="0"/>
  <pageSetup scale="97"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pageSetUpPr fitToPage="1"/>
  </sheetPr>
  <dimension ref="A1:Z25"/>
  <sheetViews>
    <sheetView workbookViewId="0">
      <selection activeCell="AB23" sqref="AB23"/>
    </sheetView>
  </sheetViews>
  <sheetFormatPr defaultRowHeight="14.4" x14ac:dyDescent="0.3"/>
  <cols>
    <col min="1" max="1" width="6.88671875" customWidth="1"/>
    <col min="2" max="2" width="2.5546875" customWidth="1"/>
    <col min="3" max="3" width="7.88671875" customWidth="1"/>
    <col min="4" max="4" width="6.109375" customWidth="1"/>
    <col min="6" max="6" width="3" customWidth="1"/>
    <col min="7" max="7" width="18.33203125" customWidth="1"/>
    <col min="8" max="8" width="2.6640625" customWidth="1"/>
    <col min="9" max="9" width="8.44140625" hidden="1" customWidth="1"/>
    <col min="10" max="10" width="2.44140625" hidden="1" customWidth="1"/>
    <col min="11" max="11" width="19.6640625" customWidth="1"/>
    <col min="12" max="12" width="2.5546875" customWidth="1"/>
    <col min="13" max="13" width="6.88671875" customWidth="1"/>
    <col min="14" max="14" width="14.33203125" customWidth="1"/>
    <col min="15" max="15" width="2.88671875" customWidth="1"/>
    <col min="16" max="16" width="5.109375" customWidth="1"/>
    <col min="17" max="17" width="6.109375" customWidth="1"/>
    <col min="18" max="18" width="3.44140625" hidden="1" customWidth="1"/>
    <col min="19" max="19" width="3.88671875" customWidth="1"/>
    <col min="20" max="20" width="7.109375" customWidth="1"/>
    <col min="21" max="21" width="13.44140625" customWidth="1"/>
    <col min="22" max="22" width="13.88671875" customWidth="1"/>
    <col min="23" max="23" width="2.5546875" customWidth="1"/>
    <col min="24" max="24" width="2.6640625" customWidth="1"/>
    <col min="25" max="25" width="3.6640625" customWidth="1"/>
    <col min="26" max="26" width="5.33203125" customWidth="1"/>
  </cols>
  <sheetData>
    <row r="1" spans="1:26" x14ac:dyDescent="0.3">
      <c r="A1" s="1575"/>
      <c r="B1" s="1576"/>
      <c r="C1" s="1576"/>
      <c r="D1" s="1577"/>
      <c r="E1" s="1581" t="s">
        <v>101</v>
      </c>
      <c r="F1" s="1582"/>
      <c r="G1" s="1582"/>
      <c r="H1" s="1582"/>
      <c r="I1" s="1582"/>
      <c r="J1" s="1582"/>
      <c r="K1" s="1583"/>
      <c r="L1" s="1581" t="s">
        <v>102</v>
      </c>
      <c r="M1" s="1584"/>
      <c r="N1" s="1585"/>
      <c r="O1" s="1586" t="s">
        <v>103</v>
      </c>
      <c r="P1" s="1586"/>
      <c r="Q1" s="1586"/>
      <c r="R1" s="1586"/>
      <c r="S1" s="1586"/>
    </row>
    <row r="2" spans="1:26" ht="25.95" customHeight="1" x14ac:dyDescent="0.3">
      <c r="A2" s="1578"/>
      <c r="B2" s="1579"/>
      <c r="C2" s="1579"/>
      <c r="D2" s="1580"/>
      <c r="E2" s="1581" t="s">
        <v>104</v>
      </c>
      <c r="F2" s="1584"/>
      <c r="G2" s="1584"/>
      <c r="H2" s="1584"/>
      <c r="I2" s="1584"/>
      <c r="J2" s="1584"/>
      <c r="K2" s="1585"/>
      <c r="L2" s="1581" t="s">
        <v>105</v>
      </c>
      <c r="M2" s="1584"/>
      <c r="N2" s="1584"/>
      <c r="O2" s="1584"/>
      <c r="P2" s="1584"/>
      <c r="Q2" s="1584"/>
      <c r="R2" s="1584"/>
      <c r="S2" s="1585"/>
    </row>
    <row r="3" spans="1:26" ht="15" thickBot="1" x14ac:dyDescent="0.35">
      <c r="A3" s="1607" t="s">
        <v>106</v>
      </c>
      <c r="B3" s="1608"/>
      <c r="C3" s="1608"/>
      <c r="D3" s="1608"/>
      <c r="E3" s="1609"/>
      <c r="F3" s="1607" t="s">
        <v>107</v>
      </c>
      <c r="G3" s="1608"/>
      <c r="H3" s="1608"/>
      <c r="I3" s="1608"/>
      <c r="J3" s="1608"/>
      <c r="K3" s="1609"/>
      <c r="L3" s="1610" t="s">
        <v>108</v>
      </c>
      <c r="M3" s="1610"/>
      <c r="N3" s="1610"/>
      <c r="O3" s="1610"/>
      <c r="P3" s="1610"/>
      <c r="Q3" s="1610"/>
      <c r="R3" s="1610"/>
      <c r="S3" s="1610"/>
    </row>
    <row r="4" spans="1:26" ht="15" thickBot="1" x14ac:dyDescent="0.35">
      <c r="A4" s="1611" t="s">
        <v>109</v>
      </c>
      <c r="B4" s="1612"/>
      <c r="C4" s="1612"/>
      <c r="D4" s="1612"/>
      <c r="E4" s="1612"/>
      <c r="F4" s="1612"/>
      <c r="G4" s="1612"/>
      <c r="H4" s="1612"/>
      <c r="I4" s="1612"/>
      <c r="J4" s="1612"/>
      <c r="K4" s="1612"/>
      <c r="L4" s="1612"/>
      <c r="M4" s="1612"/>
      <c r="N4" s="1612"/>
      <c r="O4" s="1612"/>
      <c r="P4" s="1612"/>
      <c r="Q4" s="1612"/>
      <c r="R4" s="1612"/>
      <c r="S4" s="1615" t="s">
        <v>110</v>
      </c>
      <c r="T4" s="1616"/>
      <c r="U4" s="1587"/>
      <c r="V4" s="1588"/>
      <c r="W4" s="1588"/>
      <c r="X4" s="1588"/>
      <c r="Y4" s="1588"/>
      <c r="Z4" s="1589"/>
    </row>
    <row r="5" spans="1:26" ht="15" thickBot="1" x14ac:dyDescent="0.35">
      <c r="A5" s="1613"/>
      <c r="B5" s="1614"/>
      <c r="C5" s="1614"/>
      <c r="D5" s="1614"/>
      <c r="E5" s="1614"/>
      <c r="F5" s="1614"/>
      <c r="G5" s="1614"/>
      <c r="H5" s="1614"/>
      <c r="I5" s="1614"/>
      <c r="J5" s="1614"/>
      <c r="K5" s="1614"/>
      <c r="L5" s="1614"/>
      <c r="M5" s="1614"/>
      <c r="N5" s="1614"/>
      <c r="O5" s="1614"/>
      <c r="P5" s="1614"/>
      <c r="Q5" s="1614"/>
      <c r="R5" s="1614"/>
      <c r="S5" s="1590" t="s">
        <v>111</v>
      </c>
      <c r="T5" s="1591"/>
      <c r="U5" s="1594"/>
      <c r="V5" s="1595"/>
      <c r="W5" s="1595"/>
      <c r="X5" s="1595"/>
      <c r="Y5" s="1595"/>
      <c r="Z5" s="1596"/>
    </row>
    <row r="6" spans="1:26" ht="15" thickBot="1" x14ac:dyDescent="0.35">
      <c r="A6" s="50" t="s">
        <v>112</v>
      </c>
      <c r="B6" s="1594"/>
      <c r="C6" s="1595"/>
      <c r="D6" s="1595"/>
      <c r="E6" s="1595"/>
      <c r="F6" s="1595"/>
      <c r="G6" s="1595"/>
      <c r="H6" s="1596"/>
      <c r="I6" s="51"/>
      <c r="J6" s="1597" t="s">
        <v>113</v>
      </c>
      <c r="K6" s="1598"/>
      <c r="L6" s="1599"/>
      <c r="M6" s="1599"/>
      <c r="N6" s="1599"/>
      <c r="O6" s="1599"/>
      <c r="P6" s="1599"/>
      <c r="Q6" s="1600"/>
      <c r="R6" s="1601"/>
      <c r="S6" s="1592"/>
      <c r="T6" s="1593"/>
      <c r="U6" s="1587"/>
      <c r="V6" s="1588"/>
      <c r="W6" s="1588"/>
      <c r="X6" s="1588"/>
      <c r="Y6" s="1588"/>
      <c r="Z6" s="1589"/>
    </row>
    <row r="7" spans="1:26" ht="15" thickBot="1" x14ac:dyDescent="0.35">
      <c r="A7" s="50" t="s">
        <v>114</v>
      </c>
      <c r="B7" s="1594"/>
      <c r="C7" s="1595"/>
      <c r="D7" s="1595"/>
      <c r="E7" s="1595"/>
      <c r="F7" s="1595"/>
      <c r="G7" s="1595"/>
      <c r="H7" s="1596"/>
      <c r="I7" s="51"/>
      <c r="J7" s="1597" t="s">
        <v>115</v>
      </c>
      <c r="K7" s="1603"/>
      <c r="L7" s="1599"/>
      <c r="M7" s="1599"/>
      <c r="N7" s="1599"/>
      <c r="O7" s="1599"/>
      <c r="P7" s="1599"/>
      <c r="Q7" s="1600"/>
      <c r="R7" s="1602"/>
      <c r="S7" s="1592"/>
      <c r="T7" s="1593"/>
      <c r="U7" s="1587"/>
      <c r="V7" s="1588"/>
      <c r="W7" s="1588"/>
      <c r="X7" s="1588"/>
      <c r="Y7" s="1588"/>
      <c r="Z7" s="1589"/>
    </row>
    <row r="8" spans="1:26" ht="15" thickBot="1" x14ac:dyDescent="0.35">
      <c r="A8" s="50" t="s">
        <v>67</v>
      </c>
      <c r="B8" s="1604"/>
      <c r="C8" s="1605"/>
      <c r="D8" s="1605"/>
      <c r="E8" s="1605"/>
      <c r="F8" s="1605"/>
      <c r="G8" s="1605"/>
      <c r="H8" s="1606"/>
      <c r="I8" s="51"/>
      <c r="J8" s="1597" t="s">
        <v>116</v>
      </c>
      <c r="K8" s="1603"/>
      <c r="L8" s="1599"/>
      <c r="M8" s="1599"/>
      <c r="N8" s="1599"/>
      <c r="O8" s="1599"/>
      <c r="P8" s="1599"/>
      <c r="Q8" s="1600"/>
      <c r="R8" s="1602"/>
      <c r="S8" s="1592"/>
      <c r="T8" s="1593"/>
      <c r="U8" s="1587"/>
      <c r="V8" s="1588"/>
      <c r="W8" s="1588"/>
      <c r="X8" s="1588"/>
      <c r="Y8" s="1588"/>
      <c r="Z8" s="1589"/>
    </row>
    <row r="9" spans="1:26" ht="15" thickBot="1" x14ac:dyDescent="0.35">
      <c r="A9" s="1617"/>
      <c r="B9" s="1618"/>
      <c r="C9" s="1618"/>
      <c r="D9" s="1619"/>
      <c r="E9" s="1619"/>
      <c r="F9" s="1619"/>
      <c r="G9" s="1619"/>
      <c r="H9" s="1619"/>
      <c r="I9" s="1619"/>
      <c r="J9" s="1619"/>
      <c r="K9" s="1619"/>
      <c r="L9" s="1619"/>
      <c r="M9" s="1619"/>
      <c r="N9" s="1619"/>
      <c r="O9" s="1619"/>
      <c r="P9" s="1619"/>
      <c r="Q9" s="1619"/>
      <c r="R9" s="1619"/>
      <c r="S9" s="1619"/>
      <c r="T9" s="1619"/>
      <c r="U9" s="1619"/>
      <c r="V9" s="1619"/>
      <c r="W9" s="1619"/>
      <c r="X9" s="1619"/>
      <c r="Y9" s="1619"/>
      <c r="Z9" s="1620"/>
    </row>
    <row r="10" spans="1:26" ht="15" thickBot="1" x14ac:dyDescent="0.35">
      <c r="A10" s="1621" t="s">
        <v>117</v>
      </c>
      <c r="B10" s="1622"/>
      <c r="C10" s="1623"/>
      <c r="D10" s="1627" t="s">
        <v>118</v>
      </c>
      <c r="E10" s="1628"/>
      <c r="F10" s="1629"/>
      <c r="G10" s="1630" t="s">
        <v>119</v>
      </c>
      <c r="H10" s="1632" t="s">
        <v>120</v>
      </c>
      <c r="I10" s="52"/>
      <c r="J10" s="1634" t="s">
        <v>121</v>
      </c>
      <c r="K10" s="1630" t="s">
        <v>122</v>
      </c>
      <c r="L10" s="1632" t="s">
        <v>123</v>
      </c>
      <c r="M10" s="1627" t="s">
        <v>124</v>
      </c>
      <c r="N10" s="1635"/>
      <c r="O10" s="1632" t="s">
        <v>125</v>
      </c>
      <c r="P10" s="1632" t="s">
        <v>126</v>
      </c>
      <c r="Q10" s="1627" t="s">
        <v>127</v>
      </c>
      <c r="R10" s="1636"/>
      <c r="S10" s="1636"/>
      <c r="T10" s="1635"/>
      <c r="U10" s="1637" t="s">
        <v>128</v>
      </c>
      <c r="V10" s="1638" t="s">
        <v>129</v>
      </c>
      <c r="W10" s="1639"/>
      <c r="X10" s="1640"/>
      <c r="Y10" s="1640"/>
      <c r="Z10" s="1641"/>
    </row>
    <row r="11" spans="1:26" ht="27" thickBot="1" x14ac:dyDescent="0.35">
      <c r="A11" s="1624"/>
      <c r="B11" s="1625"/>
      <c r="C11" s="1626"/>
      <c r="D11" s="1624"/>
      <c r="E11" s="1625"/>
      <c r="F11" s="1626"/>
      <c r="G11" s="1631"/>
      <c r="H11" s="1633"/>
      <c r="I11" s="53"/>
      <c r="J11" s="1633"/>
      <c r="K11" s="1633"/>
      <c r="L11" s="1633"/>
      <c r="M11" s="1624"/>
      <c r="N11" s="1626"/>
      <c r="O11" s="1633"/>
      <c r="P11" s="1633"/>
      <c r="Q11" s="1624"/>
      <c r="R11" s="1625"/>
      <c r="S11" s="1625"/>
      <c r="T11" s="1626"/>
      <c r="U11" s="1633"/>
      <c r="V11" s="54" t="s">
        <v>130</v>
      </c>
      <c r="W11" s="55" t="s">
        <v>131</v>
      </c>
      <c r="X11" s="55" t="s">
        <v>132</v>
      </c>
      <c r="Y11" s="55" t="s">
        <v>133</v>
      </c>
      <c r="Z11" s="56" t="s">
        <v>134</v>
      </c>
    </row>
    <row r="12" spans="1:26" s="65" customFormat="1" x14ac:dyDescent="0.3">
      <c r="A12" s="1648"/>
      <c r="B12" s="1649"/>
      <c r="C12" s="1650"/>
      <c r="D12" s="1651"/>
      <c r="E12" s="1652"/>
      <c r="F12" s="1653"/>
      <c r="G12" s="57"/>
      <c r="H12" s="58"/>
      <c r="I12" s="59"/>
      <c r="J12" s="60"/>
      <c r="K12" s="60"/>
      <c r="L12" s="58"/>
      <c r="M12" s="1654"/>
      <c r="N12" s="1654"/>
      <c r="O12" s="58"/>
      <c r="P12" s="61">
        <f>H12*L12*O12</f>
        <v>0</v>
      </c>
      <c r="Q12" s="1655"/>
      <c r="R12" s="1656"/>
      <c r="S12" s="1656"/>
      <c r="T12" s="1657"/>
      <c r="U12" s="62"/>
      <c r="V12" s="60"/>
      <c r="W12" s="58"/>
      <c r="X12" s="58"/>
      <c r="Y12" s="63"/>
      <c r="Z12" s="64">
        <f>W12*X12*Y12</f>
        <v>0</v>
      </c>
    </row>
    <row r="13" spans="1:26" x14ac:dyDescent="0.3">
      <c r="A13" s="1642"/>
      <c r="B13" s="1643"/>
      <c r="C13" s="1643"/>
      <c r="D13" s="1644"/>
      <c r="E13" s="1644"/>
      <c r="F13" s="1644"/>
      <c r="G13" s="66"/>
      <c r="H13" s="67"/>
      <c r="I13" s="68"/>
      <c r="J13" s="68"/>
      <c r="K13" s="66"/>
      <c r="L13" s="67"/>
      <c r="M13" s="1644"/>
      <c r="N13" s="1644"/>
      <c r="O13" s="67"/>
      <c r="P13" s="61">
        <f t="shared" ref="P13:P25" si="0">H13*L13*O13</f>
        <v>0</v>
      </c>
      <c r="Q13" s="1645"/>
      <c r="R13" s="1646"/>
      <c r="S13" s="1646"/>
      <c r="T13" s="1647"/>
      <c r="U13" s="69"/>
      <c r="V13" s="68"/>
      <c r="W13" s="67"/>
      <c r="X13" s="67"/>
      <c r="Y13" s="67"/>
      <c r="Z13" s="64">
        <f t="shared" ref="Z13:Z25" si="1">W13*X13*Y13</f>
        <v>0</v>
      </c>
    </row>
    <row r="14" spans="1:26" x14ac:dyDescent="0.3">
      <c r="A14" s="1658"/>
      <c r="B14" s="1659"/>
      <c r="C14" s="1660"/>
      <c r="D14" s="1661"/>
      <c r="E14" s="1662"/>
      <c r="F14" s="1663"/>
      <c r="G14" s="66"/>
      <c r="H14" s="67"/>
      <c r="I14" s="68"/>
      <c r="J14" s="68"/>
      <c r="K14" s="66"/>
      <c r="L14" s="67"/>
      <c r="M14" s="1661"/>
      <c r="N14" s="1663"/>
      <c r="O14" s="67"/>
      <c r="P14" s="61">
        <f t="shared" si="0"/>
        <v>0</v>
      </c>
      <c r="Q14" s="1645"/>
      <c r="R14" s="1664"/>
      <c r="S14" s="1664"/>
      <c r="T14" s="1665"/>
      <c r="U14" s="69"/>
      <c r="V14" s="68"/>
      <c r="W14" s="67"/>
      <c r="X14" s="67"/>
      <c r="Y14" s="67"/>
      <c r="Z14" s="64">
        <f t="shared" si="1"/>
        <v>0</v>
      </c>
    </row>
    <row r="15" spans="1:26" x14ac:dyDescent="0.3">
      <c r="A15" s="1642"/>
      <c r="B15" s="1643"/>
      <c r="C15" s="1643"/>
      <c r="D15" s="1644"/>
      <c r="E15" s="1644"/>
      <c r="F15" s="1644"/>
      <c r="G15" s="66"/>
      <c r="H15" s="67"/>
      <c r="I15" s="68"/>
      <c r="J15" s="68"/>
      <c r="K15" s="66"/>
      <c r="L15" s="67"/>
      <c r="M15" s="1644"/>
      <c r="N15" s="1644"/>
      <c r="O15" s="67"/>
      <c r="P15" s="61">
        <f t="shared" si="0"/>
        <v>0</v>
      </c>
      <c r="Q15" s="1645"/>
      <c r="R15" s="1646"/>
      <c r="S15" s="1646"/>
      <c r="T15" s="1647"/>
      <c r="U15" s="69"/>
      <c r="V15" s="68"/>
      <c r="W15" s="67"/>
      <c r="X15" s="67"/>
      <c r="Y15" s="67"/>
      <c r="Z15" s="64">
        <f t="shared" si="1"/>
        <v>0</v>
      </c>
    </row>
    <row r="16" spans="1:26" x14ac:dyDescent="0.3">
      <c r="A16" s="1642"/>
      <c r="B16" s="1643"/>
      <c r="C16" s="1643"/>
      <c r="D16" s="1644"/>
      <c r="E16" s="1644"/>
      <c r="F16" s="1644"/>
      <c r="G16" s="66"/>
      <c r="H16" s="67"/>
      <c r="I16" s="68"/>
      <c r="J16" s="68"/>
      <c r="K16" s="66"/>
      <c r="L16" s="67"/>
      <c r="M16" s="1666"/>
      <c r="N16" s="1666"/>
      <c r="O16" s="67"/>
      <c r="P16" s="61">
        <f t="shared" si="0"/>
        <v>0</v>
      </c>
      <c r="Q16" s="1645"/>
      <c r="R16" s="1646"/>
      <c r="S16" s="1646"/>
      <c r="T16" s="1647"/>
      <c r="U16" s="69"/>
      <c r="V16" s="68"/>
      <c r="W16" s="67"/>
      <c r="X16" s="67"/>
      <c r="Y16" s="67"/>
      <c r="Z16" s="64">
        <f t="shared" si="1"/>
        <v>0</v>
      </c>
    </row>
    <row r="17" spans="1:26" s="73" customFormat="1" x14ac:dyDescent="0.3">
      <c r="A17" s="1667"/>
      <c r="B17" s="1668"/>
      <c r="C17" s="1668"/>
      <c r="D17" s="1666"/>
      <c r="E17" s="1666"/>
      <c r="F17" s="1666"/>
      <c r="G17" s="70"/>
      <c r="H17" s="67"/>
      <c r="I17" s="71"/>
      <c r="J17" s="71"/>
      <c r="K17" s="70"/>
      <c r="L17" s="67"/>
      <c r="M17" s="1666"/>
      <c r="N17" s="1666"/>
      <c r="O17" s="67"/>
      <c r="P17" s="61">
        <f t="shared" si="0"/>
        <v>0</v>
      </c>
      <c r="Q17" s="1669"/>
      <c r="R17" s="1670"/>
      <c r="S17" s="1670"/>
      <c r="T17" s="1671"/>
      <c r="U17" s="72"/>
      <c r="V17" s="71"/>
      <c r="W17" s="67"/>
      <c r="X17" s="67"/>
      <c r="Y17" s="67"/>
      <c r="Z17" s="64">
        <f t="shared" si="1"/>
        <v>0</v>
      </c>
    </row>
    <row r="18" spans="1:26" s="73" customFormat="1" x14ac:dyDescent="0.3">
      <c r="A18" s="1672"/>
      <c r="B18" s="1666"/>
      <c r="C18" s="1666"/>
      <c r="D18" s="1666"/>
      <c r="E18" s="1666"/>
      <c r="F18" s="1666"/>
      <c r="G18" s="70"/>
      <c r="H18" s="67"/>
      <c r="I18" s="71"/>
      <c r="J18" s="71"/>
      <c r="K18" s="70"/>
      <c r="L18" s="67"/>
      <c r="M18" s="1666"/>
      <c r="N18" s="1666"/>
      <c r="O18" s="67"/>
      <c r="P18" s="61">
        <f t="shared" si="0"/>
        <v>0</v>
      </c>
      <c r="Q18" s="1669"/>
      <c r="R18" s="1670"/>
      <c r="S18" s="1670"/>
      <c r="T18" s="1671"/>
      <c r="U18" s="72"/>
      <c r="V18" s="71"/>
      <c r="W18" s="67"/>
      <c r="X18" s="67"/>
      <c r="Y18" s="67"/>
      <c r="Z18" s="64">
        <f t="shared" si="1"/>
        <v>0</v>
      </c>
    </row>
    <row r="19" spans="1:26" x14ac:dyDescent="0.3">
      <c r="A19" s="1672"/>
      <c r="B19" s="1666"/>
      <c r="C19" s="1666"/>
      <c r="D19" s="1666"/>
      <c r="E19" s="1666"/>
      <c r="F19" s="1666"/>
      <c r="G19" s="70"/>
      <c r="H19" s="67"/>
      <c r="I19" s="74"/>
      <c r="J19" s="71"/>
      <c r="K19" s="70"/>
      <c r="L19" s="67"/>
      <c r="M19" s="1666"/>
      <c r="N19" s="1666"/>
      <c r="O19" s="67"/>
      <c r="P19" s="61">
        <f t="shared" si="0"/>
        <v>0</v>
      </c>
      <c r="Q19" s="1669"/>
      <c r="R19" s="1670"/>
      <c r="S19" s="1670"/>
      <c r="T19" s="1671"/>
      <c r="U19" s="72"/>
      <c r="V19" s="71"/>
      <c r="W19" s="67"/>
      <c r="X19" s="67"/>
      <c r="Y19" s="67"/>
      <c r="Z19" s="64">
        <f t="shared" si="1"/>
        <v>0</v>
      </c>
    </row>
    <row r="20" spans="1:26" x14ac:dyDescent="0.3">
      <c r="A20" s="1673"/>
      <c r="B20" s="1644"/>
      <c r="C20" s="1644"/>
      <c r="D20" s="1644"/>
      <c r="E20" s="1644"/>
      <c r="F20" s="1644"/>
      <c r="G20" s="66"/>
      <c r="H20" s="67"/>
      <c r="I20" s="68"/>
      <c r="J20" s="68"/>
      <c r="K20" s="66"/>
      <c r="L20" s="67"/>
      <c r="M20" s="1644"/>
      <c r="N20" s="1644"/>
      <c r="O20" s="67"/>
      <c r="P20" s="61">
        <f t="shared" si="0"/>
        <v>0</v>
      </c>
      <c r="Q20" s="1645"/>
      <c r="R20" s="1646"/>
      <c r="S20" s="1646"/>
      <c r="T20" s="1647"/>
      <c r="U20" s="69"/>
      <c r="V20" s="68"/>
      <c r="W20" s="67"/>
      <c r="X20" s="67"/>
      <c r="Y20" s="67"/>
      <c r="Z20" s="64">
        <f t="shared" si="1"/>
        <v>0</v>
      </c>
    </row>
    <row r="21" spans="1:26" x14ac:dyDescent="0.3">
      <c r="A21" s="1673"/>
      <c r="B21" s="1644"/>
      <c r="C21" s="1644"/>
      <c r="D21" s="1644"/>
      <c r="E21" s="1644"/>
      <c r="F21" s="1644"/>
      <c r="G21" s="66"/>
      <c r="H21" s="67"/>
      <c r="I21" s="68"/>
      <c r="J21" s="68"/>
      <c r="K21" s="66"/>
      <c r="L21" s="67"/>
      <c r="M21" s="1644"/>
      <c r="N21" s="1644"/>
      <c r="O21" s="67"/>
      <c r="P21" s="61">
        <f t="shared" si="0"/>
        <v>0</v>
      </c>
      <c r="Q21" s="1645"/>
      <c r="R21" s="1646"/>
      <c r="S21" s="1646"/>
      <c r="T21" s="1647"/>
      <c r="U21" s="69"/>
      <c r="V21" s="68"/>
      <c r="W21" s="67"/>
      <c r="X21" s="67"/>
      <c r="Y21" s="67"/>
      <c r="Z21" s="64">
        <f t="shared" si="1"/>
        <v>0</v>
      </c>
    </row>
    <row r="22" spans="1:26" x14ac:dyDescent="0.3">
      <c r="A22" s="1673"/>
      <c r="B22" s="1644"/>
      <c r="C22" s="1644"/>
      <c r="D22" s="1644"/>
      <c r="E22" s="1644"/>
      <c r="F22" s="1644"/>
      <c r="G22" s="66"/>
      <c r="H22" s="67"/>
      <c r="I22" s="68"/>
      <c r="J22" s="68"/>
      <c r="K22" s="66"/>
      <c r="L22" s="67"/>
      <c r="M22" s="1644"/>
      <c r="N22" s="1644"/>
      <c r="O22" s="67"/>
      <c r="P22" s="61">
        <f t="shared" si="0"/>
        <v>0</v>
      </c>
      <c r="Q22" s="1645"/>
      <c r="R22" s="1646"/>
      <c r="S22" s="1646"/>
      <c r="T22" s="1647"/>
      <c r="U22" s="69"/>
      <c r="V22" s="68"/>
      <c r="W22" s="67"/>
      <c r="X22" s="67"/>
      <c r="Y22" s="67"/>
      <c r="Z22" s="64">
        <f t="shared" si="1"/>
        <v>0</v>
      </c>
    </row>
    <row r="23" spans="1:26" x14ac:dyDescent="0.3">
      <c r="A23" s="1673"/>
      <c r="B23" s="1644"/>
      <c r="C23" s="1644"/>
      <c r="D23" s="1674"/>
      <c r="E23" s="1675"/>
      <c r="F23" s="1676"/>
      <c r="G23" s="66"/>
      <c r="H23" s="67"/>
      <c r="I23" s="68"/>
      <c r="J23" s="68"/>
      <c r="K23" s="66"/>
      <c r="L23" s="67"/>
      <c r="M23" s="1644"/>
      <c r="N23" s="1644"/>
      <c r="O23" s="67"/>
      <c r="P23" s="61">
        <f t="shared" si="0"/>
        <v>0</v>
      </c>
      <c r="Q23" s="1645"/>
      <c r="R23" s="1646"/>
      <c r="S23" s="1646"/>
      <c r="T23" s="1647"/>
      <c r="U23" s="69"/>
      <c r="V23" s="68"/>
      <c r="W23" s="67"/>
      <c r="X23" s="67"/>
      <c r="Y23" s="67"/>
      <c r="Z23" s="64">
        <f t="shared" si="1"/>
        <v>0</v>
      </c>
    </row>
    <row r="24" spans="1:26" x14ac:dyDescent="0.3">
      <c r="A24" s="1673"/>
      <c r="B24" s="1644"/>
      <c r="C24" s="1644"/>
      <c r="D24" s="1644"/>
      <c r="E24" s="1644"/>
      <c r="F24" s="1644"/>
      <c r="G24" s="66"/>
      <c r="H24" s="67"/>
      <c r="I24" s="68"/>
      <c r="J24" s="68"/>
      <c r="K24" s="66"/>
      <c r="L24" s="67"/>
      <c r="M24" s="1644"/>
      <c r="N24" s="1644"/>
      <c r="O24" s="67"/>
      <c r="P24" s="61">
        <f t="shared" si="0"/>
        <v>0</v>
      </c>
      <c r="Q24" s="1645"/>
      <c r="R24" s="1646"/>
      <c r="S24" s="1646"/>
      <c r="T24" s="1647"/>
      <c r="U24" s="69"/>
      <c r="V24" s="68"/>
      <c r="W24" s="67"/>
      <c r="X24" s="67"/>
      <c r="Y24" s="67"/>
      <c r="Z24" s="64">
        <f t="shared" si="1"/>
        <v>0</v>
      </c>
    </row>
    <row r="25" spans="1:26" x14ac:dyDescent="0.3">
      <c r="A25" s="1673"/>
      <c r="B25" s="1644"/>
      <c r="C25" s="1644"/>
      <c r="D25" s="1644"/>
      <c r="E25" s="1644"/>
      <c r="F25" s="1644"/>
      <c r="G25" s="66"/>
      <c r="H25" s="67"/>
      <c r="I25" s="68"/>
      <c r="J25" s="68"/>
      <c r="K25" s="66"/>
      <c r="L25" s="67"/>
      <c r="M25" s="1644"/>
      <c r="N25" s="1644"/>
      <c r="O25" s="67"/>
      <c r="P25" s="61">
        <f t="shared" si="0"/>
        <v>0</v>
      </c>
      <c r="Q25" s="1645"/>
      <c r="R25" s="1646"/>
      <c r="S25" s="1646"/>
      <c r="T25" s="1647"/>
      <c r="U25" s="69"/>
      <c r="V25" s="68"/>
      <c r="W25" s="67"/>
      <c r="X25" s="67"/>
      <c r="Y25" s="67"/>
      <c r="Z25" s="64">
        <f t="shared" si="1"/>
        <v>0</v>
      </c>
    </row>
  </sheetData>
  <mergeCells count="97">
    <mergeCell ref="A22:C22"/>
    <mergeCell ref="D22:F22"/>
    <mergeCell ref="M22:N22"/>
    <mergeCell ref="Q22:T22"/>
    <mergeCell ref="A25:C25"/>
    <mergeCell ref="D25:F25"/>
    <mergeCell ref="M25:N25"/>
    <mergeCell ref="Q25:T25"/>
    <mergeCell ref="A23:C23"/>
    <mergeCell ref="D23:F23"/>
    <mergeCell ref="M23:N23"/>
    <mergeCell ref="Q23:T23"/>
    <mergeCell ref="A24:C24"/>
    <mergeCell ref="D24:F24"/>
    <mergeCell ref="M24:N24"/>
    <mergeCell ref="Q24:T24"/>
    <mergeCell ref="A20:C20"/>
    <mergeCell ref="D20:F20"/>
    <mergeCell ref="M20:N20"/>
    <mergeCell ref="Q20:T20"/>
    <mergeCell ref="A21:C21"/>
    <mergeCell ref="D21:F21"/>
    <mergeCell ref="M21:N21"/>
    <mergeCell ref="Q21:T21"/>
    <mergeCell ref="A18:C18"/>
    <mergeCell ref="D18:F18"/>
    <mergeCell ref="M18:N18"/>
    <mergeCell ref="Q18:T18"/>
    <mergeCell ref="A19:C19"/>
    <mergeCell ref="D19:F19"/>
    <mergeCell ref="M19:N19"/>
    <mergeCell ref="Q19:T19"/>
    <mergeCell ref="A16:C16"/>
    <mergeCell ref="D16:F16"/>
    <mergeCell ref="M16:N16"/>
    <mergeCell ref="Q16:T16"/>
    <mergeCell ref="A17:C17"/>
    <mergeCell ref="D17:F17"/>
    <mergeCell ref="M17:N17"/>
    <mergeCell ref="Q17:T17"/>
    <mergeCell ref="A14:C14"/>
    <mergeCell ref="D14:F14"/>
    <mergeCell ref="M14:N14"/>
    <mergeCell ref="Q14:T14"/>
    <mergeCell ref="A15:C15"/>
    <mergeCell ref="D15:F15"/>
    <mergeCell ref="M15:N15"/>
    <mergeCell ref="Q15:T15"/>
    <mergeCell ref="A13:C13"/>
    <mergeCell ref="D13:F13"/>
    <mergeCell ref="M13:N13"/>
    <mergeCell ref="Q13:T13"/>
    <mergeCell ref="A12:C12"/>
    <mergeCell ref="D12:F12"/>
    <mergeCell ref="M12:N12"/>
    <mergeCell ref="Q12:T12"/>
    <mergeCell ref="A9:Z9"/>
    <mergeCell ref="A10:C11"/>
    <mergeCell ref="D10:F11"/>
    <mergeCell ref="G10:G11"/>
    <mergeCell ref="H10:H11"/>
    <mergeCell ref="J10:J11"/>
    <mergeCell ref="K10:K11"/>
    <mergeCell ref="L10:L11"/>
    <mergeCell ref="M10:N11"/>
    <mergeCell ref="O10:O11"/>
    <mergeCell ref="P10:P11"/>
    <mergeCell ref="Q10:T11"/>
    <mergeCell ref="U10:U11"/>
    <mergeCell ref="V10:Z10"/>
    <mergeCell ref="A3:E3"/>
    <mergeCell ref="F3:K3"/>
    <mergeCell ref="L3:S3"/>
    <mergeCell ref="A4:R5"/>
    <mergeCell ref="S4:T4"/>
    <mergeCell ref="U4:Z4"/>
    <mergeCell ref="S5:T8"/>
    <mergeCell ref="U5:Z5"/>
    <mergeCell ref="B6:H6"/>
    <mergeCell ref="J6:K6"/>
    <mergeCell ref="L6:Q6"/>
    <mergeCell ref="R6:R8"/>
    <mergeCell ref="U6:Z6"/>
    <mergeCell ref="B7:H7"/>
    <mergeCell ref="J7:K7"/>
    <mergeCell ref="L7:Q7"/>
    <mergeCell ref="U7:Z7"/>
    <mergeCell ref="B8:H8"/>
    <mergeCell ref="J8:K8"/>
    <mergeCell ref="L8:Q8"/>
    <mergeCell ref="U8:Z8"/>
    <mergeCell ref="A1:D2"/>
    <mergeCell ref="E1:K1"/>
    <mergeCell ref="L1:N1"/>
    <mergeCell ref="O1:S1"/>
    <mergeCell ref="E2:K2"/>
    <mergeCell ref="L2:S2"/>
  </mergeCells>
  <printOptions horizontalCentered="1"/>
  <pageMargins left="0" right="0" top="0" bottom="0.5" header="0" footer="0.3"/>
  <pageSetup scale="81" orientation="landscape" r:id="rId1"/>
  <headerFooter>
    <oddFooter>&amp;L&amp;F&amp;CApproved By:  Bryon Nolan&amp;RApproved Date:  02/21/2019</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G38"/>
  <sheetViews>
    <sheetView workbookViewId="0">
      <selection activeCell="I17" sqref="I17"/>
    </sheetView>
  </sheetViews>
  <sheetFormatPr defaultRowHeight="14.4" x14ac:dyDescent="0.3"/>
  <cols>
    <col min="2" max="2" width="15.33203125" customWidth="1"/>
    <col min="6" max="6" width="26.5546875" customWidth="1"/>
    <col min="7" max="7" width="24.88671875" customWidth="1"/>
  </cols>
  <sheetData>
    <row r="1" spans="1:7" ht="17.399999999999999" x14ac:dyDescent="0.3">
      <c r="A1" s="1681" t="s">
        <v>135</v>
      </c>
      <c r="B1" s="1682"/>
      <c r="C1" s="1682"/>
      <c r="D1" s="1682"/>
      <c r="E1" s="1682"/>
      <c r="F1" s="1682"/>
      <c r="G1" s="1683"/>
    </row>
    <row r="2" spans="1:7" ht="15.6" x14ac:dyDescent="0.3">
      <c r="A2" s="75" t="s">
        <v>136</v>
      </c>
      <c r="B2" s="75" t="s">
        <v>120</v>
      </c>
      <c r="C2" s="1684" t="s">
        <v>137</v>
      </c>
      <c r="D2" s="1685"/>
      <c r="E2" s="1685"/>
      <c r="F2" s="1686"/>
      <c r="G2" s="76" t="s">
        <v>138</v>
      </c>
    </row>
    <row r="3" spans="1:7" ht="26.4" x14ac:dyDescent="0.3">
      <c r="A3" s="77">
        <v>10</v>
      </c>
      <c r="B3" s="78" t="s">
        <v>139</v>
      </c>
      <c r="C3" s="1677" t="s">
        <v>140</v>
      </c>
      <c r="D3" s="1678"/>
      <c r="E3" s="1678"/>
      <c r="F3" s="1679"/>
      <c r="G3" s="1680" t="s">
        <v>141</v>
      </c>
    </row>
    <row r="4" spans="1:7" ht="26.4" x14ac:dyDescent="0.3">
      <c r="A4" s="77">
        <v>9</v>
      </c>
      <c r="B4" s="78" t="s">
        <v>142</v>
      </c>
      <c r="C4" s="1677" t="s">
        <v>140</v>
      </c>
      <c r="D4" s="1678"/>
      <c r="E4" s="1678"/>
      <c r="F4" s="1679"/>
      <c r="G4" s="1680"/>
    </row>
    <row r="5" spans="1:7" ht="15" x14ac:dyDescent="0.3">
      <c r="A5" s="79">
        <v>8</v>
      </c>
      <c r="B5" s="80" t="s">
        <v>143</v>
      </c>
      <c r="C5" s="1677" t="s">
        <v>144</v>
      </c>
      <c r="D5" s="1678"/>
      <c r="E5" s="1678"/>
      <c r="F5" s="1679"/>
      <c r="G5" s="1680" t="s">
        <v>145</v>
      </c>
    </row>
    <row r="6" spans="1:7" ht="15" x14ac:dyDescent="0.3">
      <c r="A6" s="81">
        <v>7</v>
      </c>
      <c r="B6" s="80" t="s">
        <v>146</v>
      </c>
      <c r="C6" s="1677" t="s">
        <v>147</v>
      </c>
      <c r="D6" s="1678"/>
      <c r="E6" s="1678"/>
      <c r="F6" s="1679"/>
      <c r="G6" s="1680"/>
    </row>
    <row r="7" spans="1:7" ht="15" x14ac:dyDescent="0.3">
      <c r="A7" s="79">
        <v>6</v>
      </c>
      <c r="B7" s="80" t="s">
        <v>148</v>
      </c>
      <c r="C7" s="1677" t="s">
        <v>149</v>
      </c>
      <c r="D7" s="1678"/>
      <c r="E7" s="1678"/>
      <c r="F7" s="1679"/>
      <c r="G7" s="1680" t="s">
        <v>150</v>
      </c>
    </row>
    <row r="8" spans="1:7" ht="15" x14ac:dyDescent="0.3">
      <c r="A8" s="81">
        <v>5</v>
      </c>
      <c r="B8" s="80" t="s">
        <v>151</v>
      </c>
      <c r="C8" s="1677" t="s">
        <v>152</v>
      </c>
      <c r="D8" s="1678"/>
      <c r="E8" s="1678"/>
      <c r="F8" s="1679"/>
      <c r="G8" s="1680"/>
    </row>
    <row r="9" spans="1:7" ht="15" x14ac:dyDescent="0.3">
      <c r="A9" s="79">
        <v>4</v>
      </c>
      <c r="B9" s="80" t="s">
        <v>153</v>
      </c>
      <c r="C9" s="1677" t="s">
        <v>154</v>
      </c>
      <c r="D9" s="1678"/>
      <c r="E9" s="1678"/>
      <c r="F9" s="1679"/>
      <c r="G9" s="1680" t="s">
        <v>155</v>
      </c>
    </row>
    <row r="10" spans="1:7" ht="15" x14ac:dyDescent="0.3">
      <c r="A10" s="81">
        <v>3</v>
      </c>
      <c r="B10" s="80" t="s">
        <v>156</v>
      </c>
      <c r="C10" s="1677" t="s">
        <v>157</v>
      </c>
      <c r="D10" s="1678"/>
      <c r="E10" s="1678"/>
      <c r="F10" s="1679"/>
      <c r="G10" s="1680"/>
    </row>
    <row r="11" spans="1:7" ht="15" x14ac:dyDescent="0.3">
      <c r="A11" s="77">
        <v>2</v>
      </c>
      <c r="B11" s="80" t="s">
        <v>158</v>
      </c>
      <c r="C11" s="1677" t="s">
        <v>159</v>
      </c>
      <c r="D11" s="1678"/>
      <c r="E11" s="1678"/>
      <c r="F11" s="1679"/>
      <c r="G11" s="82" t="s">
        <v>156</v>
      </c>
    </row>
    <row r="12" spans="1:7" ht="15" x14ac:dyDescent="0.3">
      <c r="A12" s="77">
        <v>1</v>
      </c>
      <c r="B12" s="80" t="s">
        <v>160</v>
      </c>
      <c r="C12" s="1677" t="s">
        <v>161</v>
      </c>
      <c r="D12" s="1678"/>
      <c r="E12" s="1678"/>
      <c r="F12" s="1679"/>
      <c r="G12" s="82" t="s">
        <v>162</v>
      </c>
    </row>
    <row r="14" spans="1:7" ht="17.399999999999999" x14ac:dyDescent="0.3">
      <c r="A14" s="1691" t="s">
        <v>163</v>
      </c>
      <c r="B14" s="1692"/>
      <c r="C14" s="1692"/>
      <c r="D14" s="1692"/>
      <c r="E14" s="1692"/>
      <c r="F14" s="1692"/>
      <c r="G14" s="1693"/>
    </row>
    <row r="15" spans="1:7" ht="109.2" x14ac:dyDescent="0.3">
      <c r="A15" s="83" t="s">
        <v>136</v>
      </c>
      <c r="B15" s="75" t="s">
        <v>164</v>
      </c>
      <c r="C15" s="83" t="s">
        <v>165</v>
      </c>
      <c r="D15" s="83" t="s">
        <v>166</v>
      </c>
      <c r="E15" s="83" t="s">
        <v>167</v>
      </c>
      <c r="F15" s="1694" t="s">
        <v>168</v>
      </c>
      <c r="G15" s="1687"/>
    </row>
    <row r="16" spans="1:7" ht="30" x14ac:dyDescent="0.3">
      <c r="A16" s="84">
        <v>10</v>
      </c>
      <c r="B16" s="77" t="s">
        <v>169</v>
      </c>
      <c r="C16" s="85" t="s">
        <v>170</v>
      </c>
      <c r="D16" s="86" t="s">
        <v>171</v>
      </c>
      <c r="E16" s="87"/>
      <c r="F16" s="1695" t="s">
        <v>172</v>
      </c>
      <c r="G16" s="1696"/>
    </row>
    <row r="17" spans="1:7" ht="15" x14ac:dyDescent="0.3">
      <c r="A17" s="88">
        <v>9</v>
      </c>
      <c r="B17" s="77" t="s">
        <v>173</v>
      </c>
      <c r="C17" s="85">
        <v>7.0000000000000007E-2</v>
      </c>
      <c r="D17" s="86">
        <v>15</v>
      </c>
      <c r="E17" s="87"/>
      <c r="F17" s="1697"/>
      <c r="G17" s="1698"/>
    </row>
    <row r="18" spans="1:7" ht="15" x14ac:dyDescent="0.3">
      <c r="A18" s="89">
        <v>8</v>
      </c>
      <c r="B18" s="77" t="s">
        <v>143</v>
      </c>
      <c r="C18" s="85">
        <v>0.05</v>
      </c>
      <c r="D18" s="86">
        <v>20</v>
      </c>
      <c r="E18" s="87"/>
      <c r="F18" s="1699"/>
      <c r="G18" s="1700"/>
    </row>
    <row r="19" spans="1:7" ht="15" x14ac:dyDescent="0.3">
      <c r="A19" s="84">
        <v>7</v>
      </c>
      <c r="B19" s="77" t="s">
        <v>146</v>
      </c>
      <c r="C19" s="85">
        <v>0.02</v>
      </c>
      <c r="D19" s="86">
        <v>50</v>
      </c>
      <c r="E19" s="87"/>
      <c r="F19" s="1701" t="s">
        <v>174</v>
      </c>
      <c r="G19" s="1702"/>
    </row>
    <row r="20" spans="1:7" ht="30" x14ac:dyDescent="0.3">
      <c r="A20" s="89">
        <v>6</v>
      </c>
      <c r="B20" s="77" t="s">
        <v>175</v>
      </c>
      <c r="C20" s="90">
        <v>1.4999999999999999E-2</v>
      </c>
      <c r="D20" s="86">
        <v>65</v>
      </c>
      <c r="E20" s="87" t="s">
        <v>176</v>
      </c>
      <c r="F20" s="1703"/>
      <c r="G20" s="1704"/>
    </row>
    <row r="21" spans="1:7" ht="15" x14ac:dyDescent="0.3">
      <c r="A21" s="84">
        <v>5</v>
      </c>
      <c r="B21" s="77" t="s">
        <v>148</v>
      </c>
      <c r="C21" s="85">
        <v>0.01</v>
      </c>
      <c r="D21" s="86">
        <v>100</v>
      </c>
      <c r="E21" s="87" t="s">
        <v>177</v>
      </c>
      <c r="F21" s="1705" t="s">
        <v>178</v>
      </c>
      <c r="G21" s="1706"/>
    </row>
    <row r="22" spans="1:7" ht="30" x14ac:dyDescent="0.3">
      <c r="A22" s="89">
        <v>4</v>
      </c>
      <c r="B22" s="77" t="s">
        <v>179</v>
      </c>
      <c r="C22" s="90">
        <v>5.0000000000000001E-3</v>
      </c>
      <c r="D22" s="86">
        <v>200</v>
      </c>
      <c r="E22" s="87" t="s">
        <v>180</v>
      </c>
      <c r="F22" s="1707"/>
      <c r="G22" s="1708"/>
    </row>
    <row r="23" spans="1:7" ht="15" x14ac:dyDescent="0.3">
      <c r="A23" s="84">
        <v>3</v>
      </c>
      <c r="B23" s="77" t="s">
        <v>151</v>
      </c>
      <c r="C23" s="90">
        <v>2E-3</v>
      </c>
      <c r="D23" s="86">
        <v>500</v>
      </c>
      <c r="E23" s="87" t="s">
        <v>181</v>
      </c>
      <c r="F23" s="1694" t="s">
        <v>182</v>
      </c>
      <c r="G23" s="1709"/>
    </row>
    <row r="24" spans="1:7" ht="15" x14ac:dyDescent="0.3">
      <c r="A24" s="89">
        <v>2</v>
      </c>
      <c r="B24" s="91" t="s">
        <v>153</v>
      </c>
      <c r="C24" s="90">
        <v>1E-3</v>
      </c>
      <c r="D24" s="86">
        <v>1000</v>
      </c>
      <c r="E24" s="87" t="s">
        <v>183</v>
      </c>
      <c r="F24" s="1709"/>
      <c r="G24" s="1709"/>
    </row>
    <row r="25" spans="1:7" ht="26.4" x14ac:dyDescent="0.3">
      <c r="A25" s="92">
        <v>1</v>
      </c>
      <c r="B25" s="93" t="s">
        <v>184</v>
      </c>
      <c r="C25" s="94">
        <v>1E-4</v>
      </c>
      <c r="D25" s="95">
        <v>10000</v>
      </c>
      <c r="E25" s="96" t="s">
        <v>185</v>
      </c>
      <c r="F25" s="1710" t="s">
        <v>186</v>
      </c>
      <c r="G25" s="1711"/>
    </row>
    <row r="27" spans="1:7" ht="17.399999999999999" x14ac:dyDescent="0.3">
      <c r="A27" s="1691" t="s">
        <v>187</v>
      </c>
      <c r="B27" s="1692"/>
      <c r="C27" s="1692"/>
      <c r="D27" s="1692"/>
      <c r="E27" s="1692"/>
      <c r="F27" s="1692"/>
      <c r="G27" s="1693"/>
    </row>
    <row r="28" spans="1:7" ht="17.399999999999999" x14ac:dyDescent="0.3">
      <c r="A28" s="97" t="s">
        <v>136</v>
      </c>
      <c r="B28" s="97" t="s">
        <v>125</v>
      </c>
      <c r="C28" s="1712" t="s">
        <v>188</v>
      </c>
      <c r="D28" s="1692"/>
      <c r="E28" s="1692"/>
      <c r="F28" s="1692"/>
      <c r="G28" s="1693"/>
    </row>
    <row r="29" spans="1:7" ht="30" x14ac:dyDescent="0.3">
      <c r="A29" s="98">
        <v>10</v>
      </c>
      <c r="B29" s="79" t="s">
        <v>189</v>
      </c>
      <c r="C29" s="1687" t="s">
        <v>190</v>
      </c>
      <c r="D29" s="1687"/>
      <c r="E29" s="1687"/>
      <c r="F29" s="1687"/>
      <c r="G29" s="1688" t="s">
        <v>191</v>
      </c>
    </row>
    <row r="30" spans="1:7" ht="15" x14ac:dyDescent="0.3">
      <c r="A30" s="99">
        <v>9</v>
      </c>
      <c r="B30" s="100" t="s">
        <v>192</v>
      </c>
      <c r="C30" s="1687" t="s">
        <v>193</v>
      </c>
      <c r="D30" s="1687"/>
      <c r="E30" s="1687"/>
      <c r="F30" s="1687"/>
      <c r="G30" s="1689"/>
    </row>
    <row r="31" spans="1:7" ht="15" x14ac:dyDescent="0.3">
      <c r="A31" s="101">
        <v>8</v>
      </c>
      <c r="B31" s="81" t="s">
        <v>194</v>
      </c>
      <c r="C31" s="1687" t="s">
        <v>195</v>
      </c>
      <c r="D31" s="1687"/>
      <c r="E31" s="1687"/>
      <c r="F31" s="1687"/>
      <c r="G31" s="1690"/>
    </row>
    <row r="32" spans="1:7" ht="15" x14ac:dyDescent="0.3">
      <c r="A32" s="98">
        <v>7</v>
      </c>
      <c r="B32" s="79" t="s">
        <v>196</v>
      </c>
      <c r="C32" s="1687" t="s">
        <v>197</v>
      </c>
      <c r="D32" s="1687"/>
      <c r="E32" s="1687"/>
      <c r="F32" s="1687"/>
      <c r="G32" s="1688" t="s">
        <v>198</v>
      </c>
    </row>
    <row r="33" spans="1:7" ht="15" x14ac:dyDescent="0.3">
      <c r="A33" s="101">
        <v>6</v>
      </c>
      <c r="B33" s="81" t="s">
        <v>151</v>
      </c>
      <c r="C33" s="1687" t="s">
        <v>199</v>
      </c>
      <c r="D33" s="1687"/>
      <c r="E33" s="1687"/>
      <c r="F33" s="1687"/>
      <c r="G33" s="1690"/>
    </row>
    <row r="34" spans="1:7" ht="15" x14ac:dyDescent="0.3">
      <c r="A34" s="98">
        <v>5</v>
      </c>
      <c r="B34" s="79" t="s">
        <v>148</v>
      </c>
      <c r="C34" s="1687" t="s">
        <v>200</v>
      </c>
      <c r="D34" s="1687"/>
      <c r="E34" s="1687"/>
      <c r="F34" s="1687"/>
      <c r="G34" s="1688" t="s">
        <v>201</v>
      </c>
    </row>
    <row r="35" spans="1:7" ht="30" x14ac:dyDescent="0.3">
      <c r="A35" s="101">
        <v>4</v>
      </c>
      <c r="B35" s="81" t="s">
        <v>175</v>
      </c>
      <c r="C35" s="1687" t="s">
        <v>202</v>
      </c>
      <c r="D35" s="1687"/>
      <c r="E35" s="1687"/>
      <c r="F35" s="1687"/>
      <c r="G35" s="1690"/>
    </row>
    <row r="36" spans="1:7" ht="15" x14ac:dyDescent="0.3">
      <c r="A36" s="98">
        <v>3</v>
      </c>
      <c r="B36" s="79" t="s">
        <v>203</v>
      </c>
      <c r="C36" s="1687" t="s">
        <v>204</v>
      </c>
      <c r="D36" s="1687"/>
      <c r="E36" s="1687"/>
      <c r="F36" s="1687"/>
      <c r="G36" s="1688" t="s">
        <v>205</v>
      </c>
    </row>
    <row r="37" spans="1:7" ht="15" x14ac:dyDescent="0.3">
      <c r="A37" s="99">
        <v>2</v>
      </c>
      <c r="B37" s="100" t="s">
        <v>206</v>
      </c>
      <c r="C37" s="1687" t="s">
        <v>207</v>
      </c>
      <c r="D37" s="1687"/>
      <c r="E37" s="1687"/>
      <c r="F37" s="1687"/>
      <c r="G37" s="1689"/>
    </row>
    <row r="38" spans="1:7" ht="15" x14ac:dyDescent="0.3">
      <c r="A38" s="101">
        <v>1</v>
      </c>
      <c r="B38" s="81" t="s">
        <v>208</v>
      </c>
      <c r="C38" s="1687" t="s">
        <v>209</v>
      </c>
      <c r="D38" s="1687"/>
      <c r="E38" s="1687"/>
      <c r="F38" s="1687"/>
      <c r="G38" s="1690"/>
    </row>
  </sheetData>
  <mergeCells count="39">
    <mergeCell ref="C36:F36"/>
    <mergeCell ref="G36:G38"/>
    <mergeCell ref="C37:F37"/>
    <mergeCell ref="C38:F38"/>
    <mergeCell ref="C32:F32"/>
    <mergeCell ref="G32:G33"/>
    <mergeCell ref="C33:F33"/>
    <mergeCell ref="C34:F34"/>
    <mergeCell ref="G34:G35"/>
    <mergeCell ref="C35:F35"/>
    <mergeCell ref="C29:F29"/>
    <mergeCell ref="G29:G31"/>
    <mergeCell ref="C30:F30"/>
    <mergeCell ref="C31:F31"/>
    <mergeCell ref="C11:F11"/>
    <mergeCell ref="C12:F12"/>
    <mergeCell ref="A14:G14"/>
    <mergeCell ref="F15:G15"/>
    <mergeCell ref="F16:G18"/>
    <mergeCell ref="F19:G20"/>
    <mergeCell ref="F21:G22"/>
    <mergeCell ref="F23:G24"/>
    <mergeCell ref="F25:G25"/>
    <mergeCell ref="A27:G27"/>
    <mergeCell ref="C28:G28"/>
    <mergeCell ref="C7:F7"/>
    <mergeCell ref="G7:G8"/>
    <mergeCell ref="C8:F8"/>
    <mergeCell ref="C9:F9"/>
    <mergeCell ref="G9:G10"/>
    <mergeCell ref="C10:F10"/>
    <mergeCell ref="C5:F5"/>
    <mergeCell ref="G5:G6"/>
    <mergeCell ref="C6:F6"/>
    <mergeCell ref="A1:G1"/>
    <mergeCell ref="C2:F2"/>
    <mergeCell ref="C3:F3"/>
    <mergeCell ref="G3:G4"/>
    <mergeCell ref="C4:F4"/>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FF00"/>
  </sheetPr>
  <dimension ref="A1:M67"/>
  <sheetViews>
    <sheetView workbookViewId="0">
      <selection activeCell="Q22" sqref="Q22"/>
    </sheetView>
  </sheetViews>
  <sheetFormatPr defaultColWidth="9.33203125" defaultRowHeight="14.4" x14ac:dyDescent="0.3"/>
  <cols>
    <col min="1" max="1" width="7.33203125" style="2" customWidth="1"/>
    <col min="2" max="2" width="8.6640625" style="2" customWidth="1"/>
    <col min="3" max="3" width="13.33203125" style="2" customWidth="1"/>
    <col min="4" max="5" width="9.33203125" style="2"/>
    <col min="6" max="6" width="8" style="2" customWidth="1"/>
    <col min="7" max="7" width="10.6640625" style="2" customWidth="1"/>
    <col min="8" max="8" width="11.44140625" style="2" customWidth="1"/>
    <col min="9" max="9" width="9.33203125" style="2"/>
    <col min="10" max="10" width="11" style="2" customWidth="1"/>
    <col min="11" max="12" width="9.33203125" style="2"/>
    <col min="13" max="13" width="9.6640625" style="2" customWidth="1"/>
    <col min="14" max="256" width="9.33203125" style="2"/>
    <col min="257" max="257" width="7.33203125" style="2" customWidth="1"/>
    <col min="258" max="258" width="8.6640625" style="2" customWidth="1"/>
    <col min="259" max="259" width="13.33203125" style="2" customWidth="1"/>
    <col min="260" max="261" width="9.33203125" style="2"/>
    <col min="262" max="262" width="8" style="2" customWidth="1"/>
    <col min="263" max="263" width="10.6640625" style="2" customWidth="1"/>
    <col min="264" max="264" width="11.44140625" style="2" customWidth="1"/>
    <col min="265" max="265" width="9.33203125" style="2"/>
    <col min="266" max="266" width="11" style="2" customWidth="1"/>
    <col min="267" max="268" width="9.33203125" style="2"/>
    <col min="269" max="269" width="9.6640625" style="2" customWidth="1"/>
    <col min="270" max="512" width="9.33203125" style="2"/>
    <col min="513" max="513" width="7.33203125" style="2" customWidth="1"/>
    <col min="514" max="514" width="8.6640625" style="2" customWidth="1"/>
    <col min="515" max="515" width="13.33203125" style="2" customWidth="1"/>
    <col min="516" max="517" width="9.33203125" style="2"/>
    <col min="518" max="518" width="8" style="2" customWidth="1"/>
    <col min="519" max="519" width="10.6640625" style="2" customWidth="1"/>
    <col min="520" max="520" width="11.44140625" style="2" customWidth="1"/>
    <col min="521" max="521" width="9.33203125" style="2"/>
    <col min="522" max="522" width="11" style="2" customWidth="1"/>
    <col min="523" max="524" width="9.33203125" style="2"/>
    <col min="525" max="525" width="9.6640625" style="2" customWidth="1"/>
    <col min="526" max="768" width="9.33203125" style="2"/>
    <col min="769" max="769" width="7.33203125" style="2" customWidth="1"/>
    <col min="770" max="770" width="8.6640625" style="2" customWidth="1"/>
    <col min="771" max="771" width="13.33203125" style="2" customWidth="1"/>
    <col min="772" max="773" width="9.33203125" style="2"/>
    <col min="774" max="774" width="8" style="2" customWidth="1"/>
    <col min="775" max="775" width="10.6640625" style="2" customWidth="1"/>
    <col min="776" max="776" width="11.44140625" style="2" customWidth="1"/>
    <col min="777" max="777" width="9.33203125" style="2"/>
    <col min="778" max="778" width="11" style="2" customWidth="1"/>
    <col min="779" max="780" width="9.33203125" style="2"/>
    <col min="781" max="781" width="9.6640625" style="2" customWidth="1"/>
    <col min="782" max="1024" width="9.33203125" style="2"/>
    <col min="1025" max="1025" width="7.33203125" style="2" customWidth="1"/>
    <col min="1026" max="1026" width="8.6640625" style="2" customWidth="1"/>
    <col min="1027" max="1027" width="13.33203125" style="2" customWidth="1"/>
    <col min="1028" max="1029" width="9.33203125" style="2"/>
    <col min="1030" max="1030" width="8" style="2" customWidth="1"/>
    <col min="1031" max="1031" width="10.6640625" style="2" customWidth="1"/>
    <col min="1032" max="1032" width="11.44140625" style="2" customWidth="1"/>
    <col min="1033" max="1033" width="9.33203125" style="2"/>
    <col min="1034" max="1034" width="11" style="2" customWidth="1"/>
    <col min="1035" max="1036" width="9.33203125" style="2"/>
    <col min="1037" max="1037" width="9.6640625" style="2" customWidth="1"/>
    <col min="1038" max="1280" width="9.33203125" style="2"/>
    <col min="1281" max="1281" width="7.33203125" style="2" customWidth="1"/>
    <col min="1282" max="1282" width="8.6640625" style="2" customWidth="1"/>
    <col min="1283" max="1283" width="13.33203125" style="2" customWidth="1"/>
    <col min="1284" max="1285" width="9.33203125" style="2"/>
    <col min="1286" max="1286" width="8" style="2" customWidth="1"/>
    <col min="1287" max="1287" width="10.6640625" style="2" customWidth="1"/>
    <col min="1288" max="1288" width="11.44140625" style="2" customWidth="1"/>
    <col min="1289" max="1289" width="9.33203125" style="2"/>
    <col min="1290" max="1290" width="11" style="2" customWidth="1"/>
    <col min="1291" max="1292" width="9.33203125" style="2"/>
    <col min="1293" max="1293" width="9.6640625" style="2" customWidth="1"/>
    <col min="1294" max="1536" width="9.33203125" style="2"/>
    <col min="1537" max="1537" width="7.33203125" style="2" customWidth="1"/>
    <col min="1538" max="1538" width="8.6640625" style="2" customWidth="1"/>
    <col min="1539" max="1539" width="13.33203125" style="2" customWidth="1"/>
    <col min="1540" max="1541" width="9.33203125" style="2"/>
    <col min="1542" max="1542" width="8" style="2" customWidth="1"/>
    <col min="1543" max="1543" width="10.6640625" style="2" customWidth="1"/>
    <col min="1544" max="1544" width="11.44140625" style="2" customWidth="1"/>
    <col min="1545" max="1545" width="9.33203125" style="2"/>
    <col min="1546" max="1546" width="11" style="2" customWidth="1"/>
    <col min="1547" max="1548" width="9.33203125" style="2"/>
    <col min="1549" max="1549" width="9.6640625" style="2" customWidth="1"/>
    <col min="1550" max="1792" width="9.33203125" style="2"/>
    <col min="1793" max="1793" width="7.33203125" style="2" customWidth="1"/>
    <col min="1794" max="1794" width="8.6640625" style="2" customWidth="1"/>
    <col min="1795" max="1795" width="13.33203125" style="2" customWidth="1"/>
    <col min="1796" max="1797" width="9.33203125" style="2"/>
    <col min="1798" max="1798" width="8" style="2" customWidth="1"/>
    <col min="1799" max="1799" width="10.6640625" style="2" customWidth="1"/>
    <col min="1800" max="1800" width="11.44140625" style="2" customWidth="1"/>
    <col min="1801" max="1801" width="9.33203125" style="2"/>
    <col min="1802" max="1802" width="11" style="2" customWidth="1"/>
    <col min="1803" max="1804" width="9.33203125" style="2"/>
    <col min="1805" max="1805" width="9.6640625" style="2" customWidth="1"/>
    <col min="1806" max="2048" width="9.33203125" style="2"/>
    <col min="2049" max="2049" width="7.33203125" style="2" customWidth="1"/>
    <col min="2050" max="2050" width="8.6640625" style="2" customWidth="1"/>
    <col min="2051" max="2051" width="13.33203125" style="2" customWidth="1"/>
    <col min="2052" max="2053" width="9.33203125" style="2"/>
    <col min="2054" max="2054" width="8" style="2" customWidth="1"/>
    <col min="2055" max="2055" width="10.6640625" style="2" customWidth="1"/>
    <col min="2056" max="2056" width="11.44140625" style="2" customWidth="1"/>
    <col min="2057" max="2057" width="9.33203125" style="2"/>
    <col min="2058" max="2058" width="11" style="2" customWidth="1"/>
    <col min="2059" max="2060" width="9.33203125" style="2"/>
    <col min="2061" max="2061" width="9.6640625" style="2" customWidth="1"/>
    <col min="2062" max="2304" width="9.33203125" style="2"/>
    <col min="2305" max="2305" width="7.33203125" style="2" customWidth="1"/>
    <col min="2306" max="2306" width="8.6640625" style="2" customWidth="1"/>
    <col min="2307" max="2307" width="13.33203125" style="2" customWidth="1"/>
    <col min="2308" max="2309" width="9.33203125" style="2"/>
    <col min="2310" max="2310" width="8" style="2" customWidth="1"/>
    <col min="2311" max="2311" width="10.6640625" style="2" customWidth="1"/>
    <col min="2312" max="2312" width="11.44140625" style="2" customWidth="1"/>
    <col min="2313" max="2313" width="9.33203125" style="2"/>
    <col min="2314" max="2314" width="11" style="2" customWidth="1"/>
    <col min="2315" max="2316" width="9.33203125" style="2"/>
    <col min="2317" max="2317" width="9.6640625" style="2" customWidth="1"/>
    <col min="2318" max="2560" width="9.33203125" style="2"/>
    <col min="2561" max="2561" width="7.33203125" style="2" customWidth="1"/>
    <col min="2562" max="2562" width="8.6640625" style="2" customWidth="1"/>
    <col min="2563" max="2563" width="13.33203125" style="2" customWidth="1"/>
    <col min="2564" max="2565" width="9.33203125" style="2"/>
    <col min="2566" max="2566" width="8" style="2" customWidth="1"/>
    <col min="2567" max="2567" width="10.6640625" style="2" customWidth="1"/>
    <col min="2568" max="2568" width="11.44140625" style="2" customWidth="1"/>
    <col min="2569" max="2569" width="9.33203125" style="2"/>
    <col min="2570" max="2570" width="11" style="2" customWidth="1"/>
    <col min="2571" max="2572" width="9.33203125" style="2"/>
    <col min="2573" max="2573" width="9.6640625" style="2" customWidth="1"/>
    <col min="2574" max="2816" width="9.33203125" style="2"/>
    <col min="2817" max="2817" width="7.33203125" style="2" customWidth="1"/>
    <col min="2818" max="2818" width="8.6640625" style="2" customWidth="1"/>
    <col min="2819" max="2819" width="13.33203125" style="2" customWidth="1"/>
    <col min="2820" max="2821" width="9.33203125" style="2"/>
    <col min="2822" max="2822" width="8" style="2" customWidth="1"/>
    <col min="2823" max="2823" width="10.6640625" style="2" customWidth="1"/>
    <col min="2824" max="2824" width="11.44140625" style="2" customWidth="1"/>
    <col min="2825" max="2825" width="9.33203125" style="2"/>
    <col min="2826" max="2826" width="11" style="2" customWidth="1"/>
    <col min="2827" max="2828" width="9.33203125" style="2"/>
    <col min="2829" max="2829" width="9.6640625" style="2" customWidth="1"/>
    <col min="2830" max="3072" width="9.33203125" style="2"/>
    <col min="3073" max="3073" width="7.33203125" style="2" customWidth="1"/>
    <col min="3074" max="3074" width="8.6640625" style="2" customWidth="1"/>
    <col min="3075" max="3075" width="13.33203125" style="2" customWidth="1"/>
    <col min="3076" max="3077" width="9.33203125" style="2"/>
    <col min="3078" max="3078" width="8" style="2" customWidth="1"/>
    <col min="3079" max="3079" width="10.6640625" style="2" customWidth="1"/>
    <col min="3080" max="3080" width="11.44140625" style="2" customWidth="1"/>
    <col min="3081" max="3081" width="9.33203125" style="2"/>
    <col min="3082" max="3082" width="11" style="2" customWidth="1"/>
    <col min="3083" max="3084" width="9.33203125" style="2"/>
    <col min="3085" max="3085" width="9.6640625" style="2" customWidth="1"/>
    <col min="3086" max="3328" width="9.33203125" style="2"/>
    <col min="3329" max="3329" width="7.33203125" style="2" customWidth="1"/>
    <col min="3330" max="3330" width="8.6640625" style="2" customWidth="1"/>
    <col min="3331" max="3331" width="13.33203125" style="2" customWidth="1"/>
    <col min="3332" max="3333" width="9.33203125" style="2"/>
    <col min="3334" max="3334" width="8" style="2" customWidth="1"/>
    <col min="3335" max="3335" width="10.6640625" style="2" customWidth="1"/>
    <col min="3336" max="3336" width="11.44140625" style="2" customWidth="1"/>
    <col min="3337" max="3337" width="9.33203125" style="2"/>
    <col min="3338" max="3338" width="11" style="2" customWidth="1"/>
    <col min="3339" max="3340" width="9.33203125" style="2"/>
    <col min="3341" max="3341" width="9.6640625" style="2" customWidth="1"/>
    <col min="3342" max="3584" width="9.33203125" style="2"/>
    <col min="3585" max="3585" width="7.33203125" style="2" customWidth="1"/>
    <col min="3586" max="3586" width="8.6640625" style="2" customWidth="1"/>
    <col min="3587" max="3587" width="13.33203125" style="2" customWidth="1"/>
    <col min="3588" max="3589" width="9.33203125" style="2"/>
    <col min="3590" max="3590" width="8" style="2" customWidth="1"/>
    <col min="3591" max="3591" width="10.6640625" style="2" customWidth="1"/>
    <col min="3592" max="3592" width="11.44140625" style="2" customWidth="1"/>
    <col min="3593" max="3593" width="9.33203125" style="2"/>
    <col min="3594" max="3594" width="11" style="2" customWidth="1"/>
    <col min="3595" max="3596" width="9.33203125" style="2"/>
    <col min="3597" max="3597" width="9.6640625" style="2" customWidth="1"/>
    <col min="3598" max="3840" width="9.33203125" style="2"/>
    <col min="3841" max="3841" width="7.33203125" style="2" customWidth="1"/>
    <col min="3842" max="3842" width="8.6640625" style="2" customWidth="1"/>
    <col min="3843" max="3843" width="13.33203125" style="2" customWidth="1"/>
    <col min="3844" max="3845" width="9.33203125" style="2"/>
    <col min="3846" max="3846" width="8" style="2" customWidth="1"/>
    <col min="3847" max="3847" width="10.6640625" style="2" customWidth="1"/>
    <col min="3848" max="3848" width="11.44140625" style="2" customWidth="1"/>
    <col min="3849" max="3849" width="9.33203125" style="2"/>
    <col min="3850" max="3850" width="11" style="2" customWidth="1"/>
    <col min="3851" max="3852" width="9.33203125" style="2"/>
    <col min="3853" max="3853" width="9.6640625" style="2" customWidth="1"/>
    <col min="3854" max="4096" width="9.33203125" style="2"/>
    <col min="4097" max="4097" width="7.33203125" style="2" customWidth="1"/>
    <col min="4098" max="4098" width="8.6640625" style="2" customWidth="1"/>
    <col min="4099" max="4099" width="13.33203125" style="2" customWidth="1"/>
    <col min="4100" max="4101" width="9.33203125" style="2"/>
    <col min="4102" max="4102" width="8" style="2" customWidth="1"/>
    <col min="4103" max="4103" width="10.6640625" style="2" customWidth="1"/>
    <col min="4104" max="4104" width="11.44140625" style="2" customWidth="1"/>
    <col min="4105" max="4105" width="9.33203125" style="2"/>
    <col min="4106" max="4106" width="11" style="2" customWidth="1"/>
    <col min="4107" max="4108" width="9.33203125" style="2"/>
    <col min="4109" max="4109" width="9.6640625" style="2" customWidth="1"/>
    <col min="4110" max="4352" width="9.33203125" style="2"/>
    <col min="4353" max="4353" width="7.33203125" style="2" customWidth="1"/>
    <col min="4354" max="4354" width="8.6640625" style="2" customWidth="1"/>
    <col min="4355" max="4355" width="13.33203125" style="2" customWidth="1"/>
    <col min="4356" max="4357" width="9.33203125" style="2"/>
    <col min="4358" max="4358" width="8" style="2" customWidth="1"/>
    <col min="4359" max="4359" width="10.6640625" style="2" customWidth="1"/>
    <col min="4360" max="4360" width="11.44140625" style="2" customWidth="1"/>
    <col min="4361" max="4361" width="9.33203125" style="2"/>
    <col min="4362" max="4362" width="11" style="2" customWidth="1"/>
    <col min="4363" max="4364" width="9.33203125" style="2"/>
    <col min="4365" max="4365" width="9.6640625" style="2" customWidth="1"/>
    <col min="4366" max="4608" width="9.33203125" style="2"/>
    <col min="4609" max="4609" width="7.33203125" style="2" customWidth="1"/>
    <col min="4610" max="4610" width="8.6640625" style="2" customWidth="1"/>
    <col min="4611" max="4611" width="13.33203125" style="2" customWidth="1"/>
    <col min="4612" max="4613" width="9.33203125" style="2"/>
    <col min="4614" max="4614" width="8" style="2" customWidth="1"/>
    <col min="4615" max="4615" width="10.6640625" style="2" customWidth="1"/>
    <col min="4616" max="4616" width="11.44140625" style="2" customWidth="1"/>
    <col min="4617" max="4617" width="9.33203125" style="2"/>
    <col min="4618" max="4618" width="11" style="2" customWidth="1"/>
    <col min="4619" max="4620" width="9.33203125" style="2"/>
    <col min="4621" max="4621" width="9.6640625" style="2" customWidth="1"/>
    <col min="4622" max="4864" width="9.33203125" style="2"/>
    <col min="4865" max="4865" width="7.33203125" style="2" customWidth="1"/>
    <col min="4866" max="4866" width="8.6640625" style="2" customWidth="1"/>
    <col min="4867" max="4867" width="13.33203125" style="2" customWidth="1"/>
    <col min="4868" max="4869" width="9.33203125" style="2"/>
    <col min="4870" max="4870" width="8" style="2" customWidth="1"/>
    <col min="4871" max="4871" width="10.6640625" style="2" customWidth="1"/>
    <col min="4872" max="4872" width="11.44140625" style="2" customWidth="1"/>
    <col min="4873" max="4873" width="9.33203125" style="2"/>
    <col min="4874" max="4874" width="11" style="2" customWidth="1"/>
    <col min="4875" max="4876" width="9.33203125" style="2"/>
    <col min="4877" max="4877" width="9.6640625" style="2" customWidth="1"/>
    <col min="4878" max="5120" width="9.33203125" style="2"/>
    <col min="5121" max="5121" width="7.33203125" style="2" customWidth="1"/>
    <col min="5122" max="5122" width="8.6640625" style="2" customWidth="1"/>
    <col min="5123" max="5123" width="13.33203125" style="2" customWidth="1"/>
    <col min="5124" max="5125" width="9.33203125" style="2"/>
    <col min="5126" max="5126" width="8" style="2" customWidth="1"/>
    <col min="5127" max="5127" width="10.6640625" style="2" customWidth="1"/>
    <col min="5128" max="5128" width="11.44140625" style="2" customWidth="1"/>
    <col min="5129" max="5129" width="9.33203125" style="2"/>
    <col min="5130" max="5130" width="11" style="2" customWidth="1"/>
    <col min="5131" max="5132" width="9.33203125" style="2"/>
    <col min="5133" max="5133" width="9.6640625" style="2" customWidth="1"/>
    <col min="5134" max="5376" width="9.33203125" style="2"/>
    <col min="5377" max="5377" width="7.33203125" style="2" customWidth="1"/>
    <col min="5378" max="5378" width="8.6640625" style="2" customWidth="1"/>
    <col min="5379" max="5379" width="13.33203125" style="2" customWidth="1"/>
    <col min="5380" max="5381" width="9.33203125" style="2"/>
    <col min="5382" max="5382" width="8" style="2" customWidth="1"/>
    <col min="5383" max="5383" width="10.6640625" style="2" customWidth="1"/>
    <col min="5384" max="5384" width="11.44140625" style="2" customWidth="1"/>
    <col min="5385" max="5385" width="9.33203125" style="2"/>
    <col min="5386" max="5386" width="11" style="2" customWidth="1"/>
    <col min="5387" max="5388" width="9.33203125" style="2"/>
    <col min="5389" max="5389" width="9.6640625" style="2" customWidth="1"/>
    <col min="5390" max="5632" width="9.33203125" style="2"/>
    <col min="5633" max="5633" width="7.33203125" style="2" customWidth="1"/>
    <col min="5634" max="5634" width="8.6640625" style="2" customWidth="1"/>
    <col min="5635" max="5635" width="13.33203125" style="2" customWidth="1"/>
    <col min="5636" max="5637" width="9.33203125" style="2"/>
    <col min="5638" max="5638" width="8" style="2" customWidth="1"/>
    <col min="5639" max="5639" width="10.6640625" style="2" customWidth="1"/>
    <col min="5640" max="5640" width="11.44140625" style="2" customWidth="1"/>
    <col min="5641" max="5641" width="9.33203125" style="2"/>
    <col min="5642" max="5642" width="11" style="2" customWidth="1"/>
    <col min="5643" max="5644" width="9.33203125" style="2"/>
    <col min="5645" max="5645" width="9.6640625" style="2" customWidth="1"/>
    <col min="5646" max="5888" width="9.33203125" style="2"/>
    <col min="5889" max="5889" width="7.33203125" style="2" customWidth="1"/>
    <col min="5890" max="5890" width="8.6640625" style="2" customWidth="1"/>
    <col min="5891" max="5891" width="13.33203125" style="2" customWidth="1"/>
    <col min="5892" max="5893" width="9.33203125" style="2"/>
    <col min="5894" max="5894" width="8" style="2" customWidth="1"/>
    <col min="5895" max="5895" width="10.6640625" style="2" customWidth="1"/>
    <col min="5896" max="5896" width="11.44140625" style="2" customWidth="1"/>
    <col min="5897" max="5897" width="9.33203125" style="2"/>
    <col min="5898" max="5898" width="11" style="2" customWidth="1"/>
    <col min="5899" max="5900" width="9.33203125" style="2"/>
    <col min="5901" max="5901" width="9.6640625" style="2" customWidth="1"/>
    <col min="5902" max="6144" width="9.33203125" style="2"/>
    <col min="6145" max="6145" width="7.33203125" style="2" customWidth="1"/>
    <col min="6146" max="6146" width="8.6640625" style="2" customWidth="1"/>
    <col min="6147" max="6147" width="13.33203125" style="2" customWidth="1"/>
    <col min="6148" max="6149" width="9.33203125" style="2"/>
    <col min="6150" max="6150" width="8" style="2" customWidth="1"/>
    <col min="6151" max="6151" width="10.6640625" style="2" customWidth="1"/>
    <col min="6152" max="6152" width="11.44140625" style="2" customWidth="1"/>
    <col min="6153" max="6153" width="9.33203125" style="2"/>
    <col min="6154" max="6154" width="11" style="2" customWidth="1"/>
    <col min="6155" max="6156" width="9.33203125" style="2"/>
    <col min="6157" max="6157" width="9.6640625" style="2" customWidth="1"/>
    <col min="6158" max="6400" width="9.33203125" style="2"/>
    <col min="6401" max="6401" width="7.33203125" style="2" customWidth="1"/>
    <col min="6402" max="6402" width="8.6640625" style="2" customWidth="1"/>
    <col min="6403" max="6403" width="13.33203125" style="2" customWidth="1"/>
    <col min="6404" max="6405" width="9.33203125" style="2"/>
    <col min="6406" max="6406" width="8" style="2" customWidth="1"/>
    <col min="6407" max="6407" width="10.6640625" style="2" customWidth="1"/>
    <col min="6408" max="6408" width="11.44140625" style="2" customWidth="1"/>
    <col min="6409" max="6409" width="9.33203125" style="2"/>
    <col min="6410" max="6410" width="11" style="2" customWidth="1"/>
    <col min="6411" max="6412" width="9.33203125" style="2"/>
    <col min="6413" max="6413" width="9.6640625" style="2" customWidth="1"/>
    <col min="6414" max="6656" width="9.33203125" style="2"/>
    <col min="6657" max="6657" width="7.33203125" style="2" customWidth="1"/>
    <col min="6658" max="6658" width="8.6640625" style="2" customWidth="1"/>
    <col min="6659" max="6659" width="13.33203125" style="2" customWidth="1"/>
    <col min="6660" max="6661" width="9.33203125" style="2"/>
    <col min="6662" max="6662" width="8" style="2" customWidth="1"/>
    <col min="6663" max="6663" width="10.6640625" style="2" customWidth="1"/>
    <col min="6664" max="6664" width="11.44140625" style="2" customWidth="1"/>
    <col min="6665" max="6665" width="9.33203125" style="2"/>
    <col min="6666" max="6666" width="11" style="2" customWidth="1"/>
    <col min="6667" max="6668" width="9.33203125" style="2"/>
    <col min="6669" max="6669" width="9.6640625" style="2" customWidth="1"/>
    <col min="6670" max="6912" width="9.33203125" style="2"/>
    <col min="6913" max="6913" width="7.33203125" style="2" customWidth="1"/>
    <col min="6914" max="6914" width="8.6640625" style="2" customWidth="1"/>
    <col min="6915" max="6915" width="13.33203125" style="2" customWidth="1"/>
    <col min="6916" max="6917" width="9.33203125" style="2"/>
    <col min="6918" max="6918" width="8" style="2" customWidth="1"/>
    <col min="6919" max="6919" width="10.6640625" style="2" customWidth="1"/>
    <col min="6920" max="6920" width="11.44140625" style="2" customWidth="1"/>
    <col min="6921" max="6921" width="9.33203125" style="2"/>
    <col min="6922" max="6922" width="11" style="2" customWidth="1"/>
    <col min="6923" max="6924" width="9.33203125" style="2"/>
    <col min="6925" max="6925" width="9.6640625" style="2" customWidth="1"/>
    <col min="6926" max="7168" width="9.33203125" style="2"/>
    <col min="7169" max="7169" width="7.33203125" style="2" customWidth="1"/>
    <col min="7170" max="7170" width="8.6640625" style="2" customWidth="1"/>
    <col min="7171" max="7171" width="13.33203125" style="2" customWidth="1"/>
    <col min="7172" max="7173" width="9.33203125" style="2"/>
    <col min="7174" max="7174" width="8" style="2" customWidth="1"/>
    <col min="7175" max="7175" width="10.6640625" style="2" customWidth="1"/>
    <col min="7176" max="7176" width="11.44140625" style="2" customWidth="1"/>
    <col min="7177" max="7177" width="9.33203125" style="2"/>
    <col min="7178" max="7178" width="11" style="2" customWidth="1"/>
    <col min="7179" max="7180" width="9.33203125" style="2"/>
    <col min="7181" max="7181" width="9.6640625" style="2" customWidth="1"/>
    <col min="7182" max="7424" width="9.33203125" style="2"/>
    <col min="7425" max="7425" width="7.33203125" style="2" customWidth="1"/>
    <col min="7426" max="7426" width="8.6640625" style="2" customWidth="1"/>
    <col min="7427" max="7427" width="13.33203125" style="2" customWidth="1"/>
    <col min="7428" max="7429" width="9.33203125" style="2"/>
    <col min="7430" max="7430" width="8" style="2" customWidth="1"/>
    <col min="7431" max="7431" width="10.6640625" style="2" customWidth="1"/>
    <col min="7432" max="7432" width="11.44140625" style="2" customWidth="1"/>
    <col min="7433" max="7433" width="9.33203125" style="2"/>
    <col min="7434" max="7434" width="11" style="2" customWidth="1"/>
    <col min="7435" max="7436" width="9.33203125" style="2"/>
    <col min="7437" max="7437" width="9.6640625" style="2" customWidth="1"/>
    <col min="7438" max="7680" width="9.33203125" style="2"/>
    <col min="7681" max="7681" width="7.33203125" style="2" customWidth="1"/>
    <col min="7682" max="7682" width="8.6640625" style="2" customWidth="1"/>
    <col min="7683" max="7683" width="13.33203125" style="2" customWidth="1"/>
    <col min="7684" max="7685" width="9.33203125" style="2"/>
    <col min="7686" max="7686" width="8" style="2" customWidth="1"/>
    <col min="7687" max="7687" width="10.6640625" style="2" customWidth="1"/>
    <col min="7688" max="7688" width="11.44140625" style="2" customWidth="1"/>
    <col min="7689" max="7689" width="9.33203125" style="2"/>
    <col min="7690" max="7690" width="11" style="2" customWidth="1"/>
    <col min="7691" max="7692" width="9.33203125" style="2"/>
    <col min="7693" max="7693" width="9.6640625" style="2" customWidth="1"/>
    <col min="7694" max="7936" width="9.33203125" style="2"/>
    <col min="7937" max="7937" width="7.33203125" style="2" customWidth="1"/>
    <col min="7938" max="7938" width="8.6640625" style="2" customWidth="1"/>
    <col min="7939" max="7939" width="13.33203125" style="2" customWidth="1"/>
    <col min="7940" max="7941" width="9.33203125" style="2"/>
    <col min="7942" max="7942" width="8" style="2" customWidth="1"/>
    <col min="7943" max="7943" width="10.6640625" style="2" customWidth="1"/>
    <col min="7944" max="7944" width="11.44140625" style="2" customWidth="1"/>
    <col min="7945" max="7945" width="9.33203125" style="2"/>
    <col min="7946" max="7946" width="11" style="2" customWidth="1"/>
    <col min="7947" max="7948" width="9.33203125" style="2"/>
    <col min="7949" max="7949" width="9.6640625" style="2" customWidth="1"/>
    <col min="7950" max="8192" width="9.33203125" style="2"/>
    <col min="8193" max="8193" width="7.33203125" style="2" customWidth="1"/>
    <col min="8194" max="8194" width="8.6640625" style="2" customWidth="1"/>
    <col min="8195" max="8195" width="13.33203125" style="2" customWidth="1"/>
    <col min="8196" max="8197" width="9.33203125" style="2"/>
    <col min="8198" max="8198" width="8" style="2" customWidth="1"/>
    <col min="8199" max="8199" width="10.6640625" style="2" customWidth="1"/>
    <col min="8200" max="8200" width="11.44140625" style="2" customWidth="1"/>
    <col min="8201" max="8201" width="9.33203125" style="2"/>
    <col min="8202" max="8202" width="11" style="2" customWidth="1"/>
    <col min="8203" max="8204" width="9.33203125" style="2"/>
    <col min="8205" max="8205" width="9.6640625" style="2" customWidth="1"/>
    <col min="8206" max="8448" width="9.33203125" style="2"/>
    <col min="8449" max="8449" width="7.33203125" style="2" customWidth="1"/>
    <col min="8450" max="8450" width="8.6640625" style="2" customWidth="1"/>
    <col min="8451" max="8451" width="13.33203125" style="2" customWidth="1"/>
    <col min="8452" max="8453" width="9.33203125" style="2"/>
    <col min="8454" max="8454" width="8" style="2" customWidth="1"/>
    <col min="8455" max="8455" width="10.6640625" style="2" customWidth="1"/>
    <col min="8456" max="8456" width="11.44140625" style="2" customWidth="1"/>
    <col min="8457" max="8457" width="9.33203125" style="2"/>
    <col min="8458" max="8458" width="11" style="2" customWidth="1"/>
    <col min="8459" max="8460" width="9.33203125" style="2"/>
    <col min="8461" max="8461" width="9.6640625" style="2" customWidth="1"/>
    <col min="8462" max="8704" width="9.33203125" style="2"/>
    <col min="8705" max="8705" width="7.33203125" style="2" customWidth="1"/>
    <col min="8706" max="8706" width="8.6640625" style="2" customWidth="1"/>
    <col min="8707" max="8707" width="13.33203125" style="2" customWidth="1"/>
    <col min="8708" max="8709" width="9.33203125" style="2"/>
    <col min="8710" max="8710" width="8" style="2" customWidth="1"/>
    <col min="8711" max="8711" width="10.6640625" style="2" customWidth="1"/>
    <col min="8712" max="8712" width="11.44140625" style="2" customWidth="1"/>
    <col min="8713" max="8713" width="9.33203125" style="2"/>
    <col min="8714" max="8714" width="11" style="2" customWidth="1"/>
    <col min="8715" max="8716" width="9.33203125" style="2"/>
    <col min="8717" max="8717" width="9.6640625" style="2" customWidth="1"/>
    <col min="8718" max="8960" width="9.33203125" style="2"/>
    <col min="8961" max="8961" width="7.33203125" style="2" customWidth="1"/>
    <col min="8962" max="8962" width="8.6640625" style="2" customWidth="1"/>
    <col min="8963" max="8963" width="13.33203125" style="2" customWidth="1"/>
    <col min="8964" max="8965" width="9.33203125" style="2"/>
    <col min="8966" max="8966" width="8" style="2" customWidth="1"/>
    <col min="8967" max="8967" width="10.6640625" style="2" customWidth="1"/>
    <col min="8968" max="8968" width="11.44140625" style="2" customWidth="1"/>
    <col min="8969" max="8969" width="9.33203125" style="2"/>
    <col min="8970" max="8970" width="11" style="2" customWidth="1"/>
    <col min="8971" max="8972" width="9.33203125" style="2"/>
    <col min="8973" max="8973" width="9.6640625" style="2" customWidth="1"/>
    <col min="8974" max="9216" width="9.33203125" style="2"/>
    <col min="9217" max="9217" width="7.33203125" style="2" customWidth="1"/>
    <col min="9218" max="9218" width="8.6640625" style="2" customWidth="1"/>
    <col min="9219" max="9219" width="13.33203125" style="2" customWidth="1"/>
    <col min="9220" max="9221" width="9.33203125" style="2"/>
    <col min="9222" max="9222" width="8" style="2" customWidth="1"/>
    <col min="9223" max="9223" width="10.6640625" style="2" customWidth="1"/>
    <col min="9224" max="9224" width="11.44140625" style="2" customWidth="1"/>
    <col min="9225" max="9225" width="9.33203125" style="2"/>
    <col min="9226" max="9226" width="11" style="2" customWidth="1"/>
    <col min="9227" max="9228" width="9.33203125" style="2"/>
    <col min="9229" max="9229" width="9.6640625" style="2" customWidth="1"/>
    <col min="9230" max="9472" width="9.33203125" style="2"/>
    <col min="9473" max="9473" width="7.33203125" style="2" customWidth="1"/>
    <col min="9474" max="9474" width="8.6640625" style="2" customWidth="1"/>
    <col min="9475" max="9475" width="13.33203125" style="2" customWidth="1"/>
    <col min="9476" max="9477" width="9.33203125" style="2"/>
    <col min="9478" max="9478" width="8" style="2" customWidth="1"/>
    <col min="9479" max="9479" width="10.6640625" style="2" customWidth="1"/>
    <col min="9480" max="9480" width="11.44140625" style="2" customWidth="1"/>
    <col min="9481" max="9481" width="9.33203125" style="2"/>
    <col min="9482" max="9482" width="11" style="2" customWidth="1"/>
    <col min="9483" max="9484" width="9.33203125" style="2"/>
    <col min="9485" max="9485" width="9.6640625" style="2" customWidth="1"/>
    <col min="9486" max="9728" width="9.33203125" style="2"/>
    <col min="9729" max="9729" width="7.33203125" style="2" customWidth="1"/>
    <col min="9730" max="9730" width="8.6640625" style="2" customWidth="1"/>
    <col min="9731" max="9731" width="13.33203125" style="2" customWidth="1"/>
    <col min="9732" max="9733" width="9.33203125" style="2"/>
    <col min="9734" max="9734" width="8" style="2" customWidth="1"/>
    <col min="9735" max="9735" width="10.6640625" style="2" customWidth="1"/>
    <col min="9736" max="9736" width="11.44140625" style="2" customWidth="1"/>
    <col min="9737" max="9737" width="9.33203125" style="2"/>
    <col min="9738" max="9738" width="11" style="2" customWidth="1"/>
    <col min="9739" max="9740" width="9.33203125" style="2"/>
    <col min="9741" max="9741" width="9.6640625" style="2" customWidth="1"/>
    <col min="9742" max="9984" width="9.33203125" style="2"/>
    <col min="9985" max="9985" width="7.33203125" style="2" customWidth="1"/>
    <col min="9986" max="9986" width="8.6640625" style="2" customWidth="1"/>
    <col min="9987" max="9987" width="13.33203125" style="2" customWidth="1"/>
    <col min="9988" max="9989" width="9.33203125" style="2"/>
    <col min="9990" max="9990" width="8" style="2" customWidth="1"/>
    <col min="9991" max="9991" width="10.6640625" style="2" customWidth="1"/>
    <col min="9992" max="9992" width="11.44140625" style="2" customWidth="1"/>
    <col min="9993" max="9993" width="9.33203125" style="2"/>
    <col min="9994" max="9994" width="11" style="2" customWidth="1"/>
    <col min="9995" max="9996" width="9.33203125" style="2"/>
    <col min="9997" max="9997" width="9.6640625" style="2" customWidth="1"/>
    <col min="9998" max="10240" width="9.33203125" style="2"/>
    <col min="10241" max="10241" width="7.33203125" style="2" customWidth="1"/>
    <col min="10242" max="10242" width="8.6640625" style="2" customWidth="1"/>
    <col min="10243" max="10243" width="13.33203125" style="2" customWidth="1"/>
    <col min="10244" max="10245" width="9.33203125" style="2"/>
    <col min="10246" max="10246" width="8" style="2" customWidth="1"/>
    <col min="10247" max="10247" width="10.6640625" style="2" customWidth="1"/>
    <col min="10248" max="10248" width="11.44140625" style="2" customWidth="1"/>
    <col min="10249" max="10249" width="9.33203125" style="2"/>
    <col min="10250" max="10250" width="11" style="2" customWidth="1"/>
    <col min="10251" max="10252" width="9.33203125" style="2"/>
    <col min="10253" max="10253" width="9.6640625" style="2" customWidth="1"/>
    <col min="10254" max="10496" width="9.33203125" style="2"/>
    <col min="10497" max="10497" width="7.33203125" style="2" customWidth="1"/>
    <col min="10498" max="10498" width="8.6640625" style="2" customWidth="1"/>
    <col min="10499" max="10499" width="13.33203125" style="2" customWidth="1"/>
    <col min="10500" max="10501" width="9.33203125" style="2"/>
    <col min="10502" max="10502" width="8" style="2" customWidth="1"/>
    <col min="10503" max="10503" width="10.6640625" style="2" customWidth="1"/>
    <col min="10504" max="10504" width="11.44140625" style="2" customWidth="1"/>
    <col min="10505" max="10505" width="9.33203125" style="2"/>
    <col min="10506" max="10506" width="11" style="2" customWidth="1"/>
    <col min="10507" max="10508" width="9.33203125" style="2"/>
    <col min="10509" max="10509" width="9.6640625" style="2" customWidth="1"/>
    <col min="10510" max="10752" width="9.33203125" style="2"/>
    <col min="10753" max="10753" width="7.33203125" style="2" customWidth="1"/>
    <col min="10754" max="10754" width="8.6640625" style="2" customWidth="1"/>
    <col min="10755" max="10755" width="13.33203125" style="2" customWidth="1"/>
    <col min="10756" max="10757" width="9.33203125" style="2"/>
    <col min="10758" max="10758" width="8" style="2" customWidth="1"/>
    <col min="10759" max="10759" width="10.6640625" style="2" customWidth="1"/>
    <col min="10760" max="10760" width="11.44140625" style="2" customWidth="1"/>
    <col min="10761" max="10761" width="9.33203125" style="2"/>
    <col min="10762" max="10762" width="11" style="2" customWidth="1"/>
    <col min="10763" max="10764" width="9.33203125" style="2"/>
    <col min="10765" max="10765" width="9.6640625" style="2" customWidth="1"/>
    <col min="10766" max="11008" width="9.33203125" style="2"/>
    <col min="11009" max="11009" width="7.33203125" style="2" customWidth="1"/>
    <col min="11010" max="11010" width="8.6640625" style="2" customWidth="1"/>
    <col min="11011" max="11011" width="13.33203125" style="2" customWidth="1"/>
    <col min="11012" max="11013" width="9.33203125" style="2"/>
    <col min="11014" max="11014" width="8" style="2" customWidth="1"/>
    <col min="11015" max="11015" width="10.6640625" style="2" customWidth="1"/>
    <col min="11016" max="11016" width="11.44140625" style="2" customWidth="1"/>
    <col min="11017" max="11017" width="9.33203125" style="2"/>
    <col min="11018" max="11018" width="11" style="2" customWidth="1"/>
    <col min="11019" max="11020" width="9.33203125" style="2"/>
    <col min="11021" max="11021" width="9.6640625" style="2" customWidth="1"/>
    <col min="11022" max="11264" width="9.33203125" style="2"/>
    <col min="11265" max="11265" width="7.33203125" style="2" customWidth="1"/>
    <col min="11266" max="11266" width="8.6640625" style="2" customWidth="1"/>
    <col min="11267" max="11267" width="13.33203125" style="2" customWidth="1"/>
    <col min="11268" max="11269" width="9.33203125" style="2"/>
    <col min="11270" max="11270" width="8" style="2" customWidth="1"/>
    <col min="11271" max="11271" width="10.6640625" style="2" customWidth="1"/>
    <col min="11272" max="11272" width="11.44140625" style="2" customWidth="1"/>
    <col min="11273" max="11273" width="9.33203125" style="2"/>
    <col min="11274" max="11274" width="11" style="2" customWidth="1"/>
    <col min="11275" max="11276" width="9.33203125" style="2"/>
    <col min="11277" max="11277" width="9.6640625" style="2" customWidth="1"/>
    <col min="11278" max="11520" width="9.33203125" style="2"/>
    <col min="11521" max="11521" width="7.33203125" style="2" customWidth="1"/>
    <col min="11522" max="11522" width="8.6640625" style="2" customWidth="1"/>
    <col min="11523" max="11523" width="13.33203125" style="2" customWidth="1"/>
    <col min="11524" max="11525" width="9.33203125" style="2"/>
    <col min="11526" max="11526" width="8" style="2" customWidth="1"/>
    <col min="11527" max="11527" width="10.6640625" style="2" customWidth="1"/>
    <col min="11528" max="11528" width="11.44140625" style="2" customWidth="1"/>
    <col min="11529" max="11529" width="9.33203125" style="2"/>
    <col min="11530" max="11530" width="11" style="2" customWidth="1"/>
    <col min="11531" max="11532" width="9.33203125" style="2"/>
    <col min="11533" max="11533" width="9.6640625" style="2" customWidth="1"/>
    <col min="11534" max="11776" width="9.33203125" style="2"/>
    <col min="11777" max="11777" width="7.33203125" style="2" customWidth="1"/>
    <col min="11778" max="11778" width="8.6640625" style="2" customWidth="1"/>
    <col min="11779" max="11779" width="13.33203125" style="2" customWidth="1"/>
    <col min="11780" max="11781" width="9.33203125" style="2"/>
    <col min="11782" max="11782" width="8" style="2" customWidth="1"/>
    <col min="11783" max="11783" width="10.6640625" style="2" customWidth="1"/>
    <col min="11784" max="11784" width="11.44140625" style="2" customWidth="1"/>
    <col min="11785" max="11785" width="9.33203125" style="2"/>
    <col min="11786" max="11786" width="11" style="2" customWidth="1"/>
    <col min="11787" max="11788" width="9.33203125" style="2"/>
    <col min="11789" max="11789" width="9.6640625" style="2" customWidth="1"/>
    <col min="11790" max="12032" width="9.33203125" style="2"/>
    <col min="12033" max="12033" width="7.33203125" style="2" customWidth="1"/>
    <col min="12034" max="12034" width="8.6640625" style="2" customWidth="1"/>
    <col min="12035" max="12035" width="13.33203125" style="2" customWidth="1"/>
    <col min="12036" max="12037" width="9.33203125" style="2"/>
    <col min="12038" max="12038" width="8" style="2" customWidth="1"/>
    <col min="12039" max="12039" width="10.6640625" style="2" customWidth="1"/>
    <col min="12040" max="12040" width="11.44140625" style="2" customWidth="1"/>
    <col min="12041" max="12041" width="9.33203125" style="2"/>
    <col min="12042" max="12042" width="11" style="2" customWidth="1"/>
    <col min="12043" max="12044" width="9.33203125" style="2"/>
    <col min="12045" max="12045" width="9.6640625" style="2" customWidth="1"/>
    <col min="12046" max="12288" width="9.33203125" style="2"/>
    <col min="12289" max="12289" width="7.33203125" style="2" customWidth="1"/>
    <col min="12290" max="12290" width="8.6640625" style="2" customWidth="1"/>
    <col min="12291" max="12291" width="13.33203125" style="2" customWidth="1"/>
    <col min="12292" max="12293" width="9.33203125" style="2"/>
    <col min="12294" max="12294" width="8" style="2" customWidth="1"/>
    <col min="12295" max="12295" width="10.6640625" style="2" customWidth="1"/>
    <col min="12296" max="12296" width="11.44140625" style="2" customWidth="1"/>
    <col min="12297" max="12297" width="9.33203125" style="2"/>
    <col min="12298" max="12298" width="11" style="2" customWidth="1"/>
    <col min="12299" max="12300" width="9.33203125" style="2"/>
    <col min="12301" max="12301" width="9.6640625" style="2" customWidth="1"/>
    <col min="12302" max="12544" width="9.33203125" style="2"/>
    <col min="12545" max="12545" width="7.33203125" style="2" customWidth="1"/>
    <col min="12546" max="12546" width="8.6640625" style="2" customWidth="1"/>
    <col min="12547" max="12547" width="13.33203125" style="2" customWidth="1"/>
    <col min="12548" max="12549" width="9.33203125" style="2"/>
    <col min="12550" max="12550" width="8" style="2" customWidth="1"/>
    <col min="12551" max="12551" width="10.6640625" style="2" customWidth="1"/>
    <col min="12552" max="12552" width="11.44140625" style="2" customWidth="1"/>
    <col min="12553" max="12553" width="9.33203125" style="2"/>
    <col min="12554" max="12554" width="11" style="2" customWidth="1"/>
    <col min="12555" max="12556" width="9.33203125" style="2"/>
    <col min="12557" max="12557" width="9.6640625" style="2" customWidth="1"/>
    <col min="12558" max="12800" width="9.33203125" style="2"/>
    <col min="12801" max="12801" width="7.33203125" style="2" customWidth="1"/>
    <col min="12802" max="12802" width="8.6640625" style="2" customWidth="1"/>
    <col min="12803" max="12803" width="13.33203125" style="2" customWidth="1"/>
    <col min="12804" max="12805" width="9.33203125" style="2"/>
    <col min="12806" max="12806" width="8" style="2" customWidth="1"/>
    <col min="12807" max="12807" width="10.6640625" style="2" customWidth="1"/>
    <col min="12808" max="12808" width="11.44140625" style="2" customWidth="1"/>
    <col min="12809" max="12809" width="9.33203125" style="2"/>
    <col min="12810" max="12810" width="11" style="2" customWidth="1"/>
    <col min="12811" max="12812" width="9.33203125" style="2"/>
    <col min="12813" max="12813" width="9.6640625" style="2" customWidth="1"/>
    <col min="12814" max="13056" width="9.33203125" style="2"/>
    <col min="13057" max="13057" width="7.33203125" style="2" customWidth="1"/>
    <col min="13058" max="13058" width="8.6640625" style="2" customWidth="1"/>
    <col min="13059" max="13059" width="13.33203125" style="2" customWidth="1"/>
    <col min="13060" max="13061" width="9.33203125" style="2"/>
    <col min="13062" max="13062" width="8" style="2" customWidth="1"/>
    <col min="13063" max="13063" width="10.6640625" style="2" customWidth="1"/>
    <col min="13064" max="13064" width="11.44140625" style="2" customWidth="1"/>
    <col min="13065" max="13065" width="9.33203125" style="2"/>
    <col min="13066" max="13066" width="11" style="2" customWidth="1"/>
    <col min="13067" max="13068" width="9.33203125" style="2"/>
    <col min="13069" max="13069" width="9.6640625" style="2" customWidth="1"/>
    <col min="13070" max="13312" width="9.33203125" style="2"/>
    <col min="13313" max="13313" width="7.33203125" style="2" customWidth="1"/>
    <col min="13314" max="13314" width="8.6640625" style="2" customWidth="1"/>
    <col min="13315" max="13315" width="13.33203125" style="2" customWidth="1"/>
    <col min="13316" max="13317" width="9.33203125" style="2"/>
    <col min="13318" max="13318" width="8" style="2" customWidth="1"/>
    <col min="13319" max="13319" width="10.6640625" style="2" customWidth="1"/>
    <col min="13320" max="13320" width="11.44140625" style="2" customWidth="1"/>
    <col min="13321" max="13321" width="9.33203125" style="2"/>
    <col min="13322" max="13322" width="11" style="2" customWidth="1"/>
    <col min="13323" max="13324" width="9.33203125" style="2"/>
    <col min="13325" max="13325" width="9.6640625" style="2" customWidth="1"/>
    <col min="13326" max="13568" width="9.33203125" style="2"/>
    <col min="13569" max="13569" width="7.33203125" style="2" customWidth="1"/>
    <col min="13570" max="13570" width="8.6640625" style="2" customWidth="1"/>
    <col min="13571" max="13571" width="13.33203125" style="2" customWidth="1"/>
    <col min="13572" max="13573" width="9.33203125" style="2"/>
    <col min="13574" max="13574" width="8" style="2" customWidth="1"/>
    <col min="13575" max="13575" width="10.6640625" style="2" customWidth="1"/>
    <col min="13576" max="13576" width="11.44140625" style="2" customWidth="1"/>
    <col min="13577" max="13577" width="9.33203125" style="2"/>
    <col min="13578" max="13578" width="11" style="2" customWidth="1"/>
    <col min="13579" max="13580" width="9.33203125" style="2"/>
    <col min="13581" max="13581" width="9.6640625" style="2" customWidth="1"/>
    <col min="13582" max="13824" width="9.33203125" style="2"/>
    <col min="13825" max="13825" width="7.33203125" style="2" customWidth="1"/>
    <col min="13826" max="13826" width="8.6640625" style="2" customWidth="1"/>
    <col min="13827" max="13827" width="13.33203125" style="2" customWidth="1"/>
    <col min="13828" max="13829" width="9.33203125" style="2"/>
    <col min="13830" max="13830" width="8" style="2" customWidth="1"/>
    <col min="13831" max="13831" width="10.6640625" style="2" customWidth="1"/>
    <col min="13832" max="13832" width="11.44140625" style="2" customWidth="1"/>
    <col min="13833" max="13833" width="9.33203125" style="2"/>
    <col min="13834" max="13834" width="11" style="2" customWidth="1"/>
    <col min="13835" max="13836" width="9.33203125" style="2"/>
    <col min="13837" max="13837" width="9.6640625" style="2" customWidth="1"/>
    <col min="13838" max="14080" width="9.33203125" style="2"/>
    <col min="14081" max="14081" width="7.33203125" style="2" customWidth="1"/>
    <col min="14082" max="14082" width="8.6640625" style="2" customWidth="1"/>
    <col min="14083" max="14083" width="13.33203125" style="2" customWidth="1"/>
    <col min="14084" max="14085" width="9.33203125" style="2"/>
    <col min="14086" max="14086" width="8" style="2" customWidth="1"/>
    <col min="14087" max="14087" width="10.6640625" style="2" customWidth="1"/>
    <col min="14088" max="14088" width="11.44140625" style="2" customWidth="1"/>
    <col min="14089" max="14089" width="9.33203125" style="2"/>
    <col min="14090" max="14090" width="11" style="2" customWidth="1"/>
    <col min="14091" max="14092" width="9.33203125" style="2"/>
    <col min="14093" max="14093" width="9.6640625" style="2" customWidth="1"/>
    <col min="14094" max="14336" width="9.33203125" style="2"/>
    <col min="14337" max="14337" width="7.33203125" style="2" customWidth="1"/>
    <col min="14338" max="14338" width="8.6640625" style="2" customWidth="1"/>
    <col min="14339" max="14339" width="13.33203125" style="2" customWidth="1"/>
    <col min="14340" max="14341" width="9.33203125" style="2"/>
    <col min="14342" max="14342" width="8" style="2" customWidth="1"/>
    <col min="14343" max="14343" width="10.6640625" style="2" customWidth="1"/>
    <col min="14344" max="14344" width="11.44140625" style="2" customWidth="1"/>
    <col min="14345" max="14345" width="9.33203125" style="2"/>
    <col min="14346" max="14346" width="11" style="2" customWidth="1"/>
    <col min="14347" max="14348" width="9.33203125" style="2"/>
    <col min="14349" max="14349" width="9.6640625" style="2" customWidth="1"/>
    <col min="14350" max="14592" width="9.33203125" style="2"/>
    <col min="14593" max="14593" width="7.33203125" style="2" customWidth="1"/>
    <col min="14594" max="14594" width="8.6640625" style="2" customWidth="1"/>
    <col min="14595" max="14595" width="13.33203125" style="2" customWidth="1"/>
    <col min="14596" max="14597" width="9.33203125" style="2"/>
    <col min="14598" max="14598" width="8" style="2" customWidth="1"/>
    <col min="14599" max="14599" width="10.6640625" style="2" customWidth="1"/>
    <col min="14600" max="14600" width="11.44140625" style="2" customWidth="1"/>
    <col min="14601" max="14601" width="9.33203125" style="2"/>
    <col min="14602" max="14602" width="11" style="2" customWidth="1"/>
    <col min="14603" max="14604" width="9.33203125" style="2"/>
    <col min="14605" max="14605" width="9.6640625" style="2" customWidth="1"/>
    <col min="14606" max="14848" width="9.33203125" style="2"/>
    <col min="14849" max="14849" width="7.33203125" style="2" customWidth="1"/>
    <col min="14850" max="14850" width="8.6640625" style="2" customWidth="1"/>
    <col min="14851" max="14851" width="13.33203125" style="2" customWidth="1"/>
    <col min="14852" max="14853" width="9.33203125" style="2"/>
    <col min="14854" max="14854" width="8" style="2" customWidth="1"/>
    <col min="14855" max="14855" width="10.6640625" style="2" customWidth="1"/>
    <col min="14856" max="14856" width="11.44140625" style="2" customWidth="1"/>
    <col min="14857" max="14857" width="9.33203125" style="2"/>
    <col min="14858" max="14858" width="11" style="2" customWidth="1"/>
    <col min="14859" max="14860" width="9.33203125" style="2"/>
    <col min="14861" max="14861" width="9.6640625" style="2" customWidth="1"/>
    <col min="14862" max="15104" width="9.33203125" style="2"/>
    <col min="15105" max="15105" width="7.33203125" style="2" customWidth="1"/>
    <col min="15106" max="15106" width="8.6640625" style="2" customWidth="1"/>
    <col min="15107" max="15107" width="13.33203125" style="2" customWidth="1"/>
    <col min="15108" max="15109" width="9.33203125" style="2"/>
    <col min="15110" max="15110" width="8" style="2" customWidth="1"/>
    <col min="15111" max="15111" width="10.6640625" style="2" customWidth="1"/>
    <col min="15112" max="15112" width="11.44140625" style="2" customWidth="1"/>
    <col min="15113" max="15113" width="9.33203125" style="2"/>
    <col min="15114" max="15114" width="11" style="2" customWidth="1"/>
    <col min="15115" max="15116" width="9.33203125" style="2"/>
    <col min="15117" max="15117" width="9.6640625" style="2" customWidth="1"/>
    <col min="15118" max="15360" width="9.33203125" style="2"/>
    <col min="15361" max="15361" width="7.33203125" style="2" customWidth="1"/>
    <col min="15362" max="15362" width="8.6640625" style="2" customWidth="1"/>
    <col min="15363" max="15363" width="13.33203125" style="2" customWidth="1"/>
    <col min="15364" max="15365" width="9.33203125" style="2"/>
    <col min="15366" max="15366" width="8" style="2" customWidth="1"/>
    <col min="15367" max="15367" width="10.6640625" style="2" customWidth="1"/>
    <col min="15368" max="15368" width="11.44140625" style="2" customWidth="1"/>
    <col min="15369" max="15369" width="9.33203125" style="2"/>
    <col min="15370" max="15370" width="11" style="2" customWidth="1"/>
    <col min="15371" max="15372" width="9.33203125" style="2"/>
    <col min="15373" max="15373" width="9.6640625" style="2" customWidth="1"/>
    <col min="15374" max="15616" width="9.33203125" style="2"/>
    <col min="15617" max="15617" width="7.33203125" style="2" customWidth="1"/>
    <col min="15618" max="15618" width="8.6640625" style="2" customWidth="1"/>
    <col min="15619" max="15619" width="13.33203125" style="2" customWidth="1"/>
    <col min="15620" max="15621" width="9.33203125" style="2"/>
    <col min="15622" max="15622" width="8" style="2" customWidth="1"/>
    <col min="15623" max="15623" width="10.6640625" style="2" customWidth="1"/>
    <col min="15624" max="15624" width="11.44140625" style="2" customWidth="1"/>
    <col min="15625" max="15625" width="9.33203125" style="2"/>
    <col min="15626" max="15626" width="11" style="2" customWidth="1"/>
    <col min="15627" max="15628" width="9.33203125" style="2"/>
    <col min="15629" max="15629" width="9.6640625" style="2" customWidth="1"/>
    <col min="15630" max="15872" width="9.33203125" style="2"/>
    <col min="15873" max="15873" width="7.33203125" style="2" customWidth="1"/>
    <col min="15874" max="15874" width="8.6640625" style="2" customWidth="1"/>
    <col min="15875" max="15875" width="13.33203125" style="2" customWidth="1"/>
    <col min="15876" max="15877" width="9.33203125" style="2"/>
    <col min="15878" max="15878" width="8" style="2" customWidth="1"/>
    <col min="15879" max="15879" width="10.6640625" style="2" customWidth="1"/>
    <col min="15880" max="15880" width="11.44140625" style="2" customWidth="1"/>
    <col min="15881" max="15881" width="9.33203125" style="2"/>
    <col min="15882" max="15882" width="11" style="2" customWidth="1"/>
    <col min="15883" max="15884" width="9.33203125" style="2"/>
    <col min="15885" max="15885" width="9.6640625" style="2" customWidth="1"/>
    <col min="15886" max="16128" width="9.33203125" style="2"/>
    <col min="16129" max="16129" width="7.33203125" style="2" customWidth="1"/>
    <col min="16130" max="16130" width="8.6640625" style="2" customWidth="1"/>
    <col min="16131" max="16131" width="13.33203125" style="2" customWidth="1"/>
    <col min="16132" max="16133" width="9.33203125" style="2"/>
    <col min="16134" max="16134" width="8" style="2" customWidth="1"/>
    <col min="16135" max="16135" width="10.6640625" style="2" customWidth="1"/>
    <col min="16136" max="16136" width="11.44140625" style="2" customWidth="1"/>
    <col min="16137" max="16137" width="9.33203125" style="2"/>
    <col min="16138" max="16138" width="11" style="2" customWidth="1"/>
    <col min="16139" max="16140" width="9.33203125" style="2"/>
    <col min="16141" max="16141" width="9.6640625" style="2" customWidth="1"/>
    <col min="16142" max="16384" width="9.33203125" style="2"/>
  </cols>
  <sheetData>
    <row r="1" spans="1:13" ht="39.75" customHeight="1" thickBot="1" x14ac:dyDescent="0.35">
      <c r="A1" s="1713" t="s">
        <v>458</v>
      </c>
      <c r="B1" s="1714"/>
      <c r="C1" s="1714"/>
      <c r="D1" s="1714"/>
      <c r="E1" s="1714"/>
      <c r="F1" s="1714"/>
      <c r="G1" s="1714"/>
      <c r="H1" s="1714"/>
      <c r="I1" s="1714"/>
      <c r="J1" s="1714"/>
      <c r="K1" s="1714"/>
      <c r="L1" s="1714"/>
      <c r="M1" s="1715"/>
    </row>
    <row r="2" spans="1:13" s="538" customFormat="1" ht="13.8" x14ac:dyDescent="0.25">
      <c r="A2" s="532" t="s">
        <v>70</v>
      </c>
      <c r="B2" s="533"/>
      <c r="C2" s="533"/>
      <c r="D2" s="534" t="s">
        <v>515</v>
      </c>
      <c r="E2" s="533"/>
      <c r="F2" s="535"/>
      <c r="G2" s="536" t="s">
        <v>9</v>
      </c>
      <c r="H2" s="537"/>
      <c r="I2" s="537"/>
      <c r="J2" s="1716" t="s">
        <v>516</v>
      </c>
      <c r="K2" s="1717"/>
      <c r="L2" s="1717"/>
      <c r="M2" s="1718"/>
    </row>
    <row r="3" spans="1:13" s="538" customFormat="1" ht="18.75" customHeight="1" x14ac:dyDescent="0.25">
      <c r="A3" s="1719"/>
      <c r="B3" s="1720"/>
      <c r="C3" s="1721"/>
      <c r="D3" s="1722"/>
      <c r="E3" s="1722"/>
      <c r="F3" s="1722"/>
      <c r="G3" s="1723"/>
      <c r="H3" s="1724"/>
      <c r="I3" s="1725"/>
      <c r="J3" s="539"/>
      <c r="K3" s="1726" t="s">
        <v>517</v>
      </c>
      <c r="L3" s="1727"/>
      <c r="M3" s="1728"/>
    </row>
    <row r="4" spans="1:13" s="538" customFormat="1" ht="13.8" x14ac:dyDescent="0.25">
      <c r="A4" s="540" t="s">
        <v>1</v>
      </c>
      <c r="B4" s="541"/>
      <c r="C4" s="541"/>
      <c r="D4" s="542" t="s">
        <v>18</v>
      </c>
      <c r="E4" s="541"/>
      <c r="F4" s="543"/>
      <c r="G4" s="541" t="s">
        <v>518</v>
      </c>
      <c r="H4" s="541"/>
      <c r="I4" s="541"/>
      <c r="J4" s="544"/>
      <c r="K4" s="1729" t="s">
        <v>519</v>
      </c>
      <c r="L4" s="1730"/>
      <c r="M4" s="1731"/>
    </row>
    <row r="5" spans="1:13" s="538" customFormat="1" ht="16.2" customHeight="1" x14ac:dyDescent="0.25">
      <c r="A5" s="1732"/>
      <c r="B5" s="1722"/>
      <c r="C5" s="1733"/>
      <c r="D5" s="1722"/>
      <c r="E5" s="1722"/>
      <c r="F5" s="1722"/>
      <c r="G5" s="1734"/>
      <c r="H5" s="1722"/>
      <c r="I5" s="1733"/>
      <c r="J5" s="544"/>
      <c r="K5" s="1730"/>
      <c r="L5" s="1730"/>
      <c r="M5" s="1731"/>
    </row>
    <row r="6" spans="1:13" s="538" customFormat="1" ht="13.8" x14ac:dyDescent="0.25">
      <c r="A6" s="545" t="s">
        <v>514</v>
      </c>
      <c r="B6" s="542"/>
      <c r="C6" s="541"/>
      <c r="D6" s="542" t="s">
        <v>19</v>
      </c>
      <c r="E6" s="541"/>
      <c r="F6" s="543"/>
      <c r="G6" s="541" t="s">
        <v>513</v>
      </c>
      <c r="H6" s="541"/>
      <c r="I6" s="541"/>
      <c r="J6" s="544"/>
      <c r="K6" s="1730"/>
      <c r="L6" s="1730"/>
      <c r="M6" s="1731"/>
    </row>
    <row r="7" spans="1:13" s="538" customFormat="1" ht="16.2" customHeight="1" x14ac:dyDescent="0.25">
      <c r="A7" s="1735"/>
      <c r="B7" s="1722"/>
      <c r="C7" s="1733"/>
      <c r="D7" s="1722"/>
      <c r="E7" s="1722"/>
      <c r="F7" s="1722"/>
      <c r="G7" s="1734"/>
      <c r="H7" s="1722"/>
      <c r="I7" s="1733"/>
      <c r="J7" s="546"/>
      <c r="K7" s="1736" t="s">
        <v>520</v>
      </c>
      <c r="L7" s="1736"/>
      <c r="M7" s="1737"/>
    </row>
    <row r="8" spans="1:13" s="538" customFormat="1" ht="13.8" x14ac:dyDescent="0.25">
      <c r="A8" s="540" t="s">
        <v>521</v>
      </c>
      <c r="B8" s="541"/>
      <c r="C8" s="541"/>
      <c r="D8" s="1741" t="s">
        <v>522</v>
      </c>
      <c r="E8" s="1742"/>
      <c r="F8" s="1743"/>
      <c r="G8" s="1744" t="s">
        <v>523</v>
      </c>
      <c r="H8" s="1742"/>
      <c r="I8" s="1742"/>
      <c r="J8" s="544"/>
      <c r="K8" s="1729"/>
      <c r="L8" s="1729"/>
      <c r="M8" s="1738"/>
    </row>
    <row r="9" spans="1:13" s="538" customFormat="1" ht="16.2" customHeight="1" thickBot="1" x14ac:dyDescent="0.3">
      <c r="A9" s="1745"/>
      <c r="B9" s="1746"/>
      <c r="C9" s="1747"/>
      <c r="D9" s="1748"/>
      <c r="E9" s="1749"/>
      <c r="F9" s="1750"/>
      <c r="G9" s="547"/>
      <c r="H9" s="547"/>
      <c r="I9" s="547"/>
      <c r="J9" s="548"/>
      <c r="K9" s="1739"/>
      <c r="L9" s="1739"/>
      <c r="M9" s="1740"/>
    </row>
    <row r="10" spans="1:13" s="20" customFormat="1" ht="15" customHeight="1" thickBot="1" x14ac:dyDescent="0.35">
      <c r="A10" s="531"/>
      <c r="B10" s="531"/>
      <c r="C10" s="531"/>
      <c r="D10" s="531"/>
      <c r="E10" s="531"/>
      <c r="F10" s="531"/>
      <c r="G10" s="513"/>
      <c r="H10" s="513"/>
      <c r="I10" s="513"/>
      <c r="K10" s="549"/>
      <c r="L10" s="549"/>
      <c r="M10" s="549"/>
    </row>
    <row r="11" spans="1:13" ht="12.45" customHeight="1" x14ac:dyDescent="0.3">
      <c r="A11" s="1751" t="s">
        <v>524</v>
      </c>
      <c r="B11" s="1754" t="s">
        <v>525</v>
      </c>
      <c r="C11" s="1755"/>
      <c r="D11" s="1755"/>
      <c r="E11" s="1755"/>
      <c r="F11" s="1755"/>
      <c r="G11" s="1756"/>
      <c r="H11" s="1754" t="s">
        <v>526</v>
      </c>
      <c r="I11" s="1755"/>
      <c r="J11" s="1755"/>
      <c r="K11" s="1755"/>
      <c r="L11" s="1755"/>
      <c r="M11" s="1756"/>
    </row>
    <row r="12" spans="1:13" s="20" customFormat="1" ht="13.2" customHeight="1" thickBot="1" x14ac:dyDescent="0.35">
      <c r="A12" s="1752"/>
      <c r="B12" s="1757"/>
      <c r="C12" s="1758"/>
      <c r="D12" s="1758"/>
      <c r="E12" s="1758"/>
      <c r="F12" s="1758"/>
      <c r="G12" s="1759"/>
      <c r="H12" s="1757"/>
      <c r="I12" s="1758"/>
      <c r="J12" s="1758"/>
      <c r="K12" s="1758"/>
      <c r="L12" s="1758"/>
      <c r="M12" s="1759"/>
    </row>
    <row r="13" spans="1:13" s="20" customFormat="1" x14ac:dyDescent="0.3">
      <c r="A13" s="1752"/>
      <c r="B13" s="1760"/>
      <c r="C13" s="1761"/>
      <c r="D13" s="1761"/>
      <c r="E13" s="1761"/>
      <c r="F13" s="1761"/>
      <c r="G13" s="1762"/>
      <c r="H13" s="1760"/>
      <c r="I13" s="1761"/>
      <c r="J13" s="1761"/>
      <c r="K13" s="1761"/>
      <c r="L13" s="1761"/>
      <c r="M13" s="1762"/>
    </row>
    <row r="14" spans="1:13" s="20" customFormat="1" x14ac:dyDescent="0.3">
      <c r="A14" s="1752"/>
      <c r="B14" s="1763"/>
      <c r="C14" s="1761"/>
      <c r="D14" s="1761"/>
      <c r="E14" s="1761"/>
      <c r="F14" s="1761"/>
      <c r="G14" s="1762"/>
      <c r="H14" s="1763"/>
      <c r="I14" s="1761"/>
      <c r="J14" s="1761"/>
      <c r="K14" s="1761"/>
      <c r="L14" s="1761"/>
      <c r="M14" s="1762"/>
    </row>
    <row r="15" spans="1:13" s="20" customFormat="1" x14ac:dyDescent="0.3">
      <c r="A15" s="1752"/>
      <c r="B15" s="1763"/>
      <c r="C15" s="1761"/>
      <c r="D15" s="1761"/>
      <c r="E15" s="1761"/>
      <c r="F15" s="1761"/>
      <c r="G15" s="1762"/>
      <c r="H15" s="1763"/>
      <c r="I15" s="1761"/>
      <c r="J15" s="1761"/>
      <c r="K15" s="1761"/>
      <c r="L15" s="1761"/>
      <c r="M15" s="1762"/>
    </row>
    <row r="16" spans="1:13" s="20" customFormat="1" x14ac:dyDescent="0.3">
      <c r="A16" s="1752"/>
      <c r="B16" s="1763"/>
      <c r="C16" s="1761"/>
      <c r="D16" s="1761"/>
      <c r="E16" s="1761"/>
      <c r="F16" s="1761"/>
      <c r="G16" s="1762"/>
      <c r="H16" s="1763"/>
      <c r="I16" s="1761"/>
      <c r="J16" s="1761"/>
      <c r="K16" s="1761"/>
      <c r="L16" s="1761"/>
      <c r="M16" s="1762"/>
    </row>
    <row r="17" spans="1:13" s="20" customFormat="1" x14ac:dyDescent="0.3">
      <c r="A17" s="1752"/>
      <c r="B17" s="1763"/>
      <c r="C17" s="1761"/>
      <c r="D17" s="1761"/>
      <c r="E17" s="1761"/>
      <c r="F17" s="1761"/>
      <c r="G17" s="1762"/>
      <c r="H17" s="1763"/>
      <c r="I17" s="1761"/>
      <c r="J17" s="1761"/>
      <c r="K17" s="1761"/>
      <c r="L17" s="1761"/>
      <c r="M17" s="1762"/>
    </row>
    <row r="18" spans="1:13" s="20" customFormat="1" x14ac:dyDescent="0.3">
      <c r="A18" s="1752"/>
      <c r="B18" s="1763"/>
      <c r="C18" s="1761"/>
      <c r="D18" s="1761"/>
      <c r="E18" s="1761"/>
      <c r="F18" s="1761"/>
      <c r="G18" s="1762"/>
      <c r="H18" s="1763"/>
      <c r="I18" s="1761"/>
      <c r="J18" s="1761"/>
      <c r="K18" s="1761"/>
      <c r="L18" s="1761"/>
      <c r="M18" s="1762"/>
    </row>
    <row r="19" spans="1:13" s="20" customFormat="1" x14ac:dyDescent="0.3">
      <c r="A19" s="1752"/>
      <c r="B19" s="1763"/>
      <c r="C19" s="1761"/>
      <c r="D19" s="1761"/>
      <c r="E19" s="1761"/>
      <c r="F19" s="1761"/>
      <c r="G19" s="1762"/>
      <c r="H19" s="1763"/>
      <c r="I19" s="1761"/>
      <c r="J19" s="1761"/>
      <c r="K19" s="1761"/>
      <c r="L19" s="1761"/>
      <c r="M19" s="1762"/>
    </row>
    <row r="20" spans="1:13" s="20" customFormat="1" x14ac:dyDescent="0.3">
      <c r="A20" s="1752"/>
      <c r="B20" s="1763"/>
      <c r="C20" s="1761"/>
      <c r="D20" s="1761"/>
      <c r="E20" s="1761"/>
      <c r="F20" s="1761"/>
      <c r="G20" s="1762"/>
      <c r="H20" s="1763"/>
      <c r="I20" s="1761"/>
      <c r="J20" s="1761"/>
      <c r="K20" s="1761"/>
      <c r="L20" s="1761"/>
      <c r="M20" s="1762"/>
    </row>
    <row r="21" spans="1:13" s="20" customFormat="1" x14ac:dyDescent="0.3">
      <c r="A21" s="1752"/>
      <c r="B21" s="1763"/>
      <c r="C21" s="1761"/>
      <c r="D21" s="1761"/>
      <c r="E21" s="1761"/>
      <c r="F21" s="1761"/>
      <c r="G21" s="1762"/>
      <c r="H21" s="1763"/>
      <c r="I21" s="1761"/>
      <c r="J21" s="1761"/>
      <c r="K21" s="1761"/>
      <c r="L21" s="1761"/>
      <c r="M21" s="1762"/>
    </row>
    <row r="22" spans="1:13" s="20" customFormat="1" x14ac:dyDescent="0.3">
      <c r="A22" s="1752"/>
      <c r="B22" s="1763"/>
      <c r="C22" s="1761"/>
      <c r="D22" s="1761"/>
      <c r="E22" s="1761"/>
      <c r="F22" s="1761"/>
      <c r="G22" s="1762"/>
      <c r="H22" s="1763"/>
      <c r="I22" s="1761"/>
      <c r="J22" s="1761"/>
      <c r="K22" s="1761"/>
      <c r="L22" s="1761"/>
      <c r="M22" s="1762"/>
    </row>
    <row r="23" spans="1:13" s="20" customFormat="1" x14ac:dyDescent="0.3">
      <c r="A23" s="1752"/>
      <c r="B23" s="1763"/>
      <c r="C23" s="1761"/>
      <c r="D23" s="1761"/>
      <c r="E23" s="1761"/>
      <c r="F23" s="1761"/>
      <c r="G23" s="1762"/>
      <c r="H23" s="1763"/>
      <c r="I23" s="1761"/>
      <c r="J23" s="1761"/>
      <c r="K23" s="1761"/>
      <c r="L23" s="1761"/>
      <c r="M23" s="1762"/>
    </row>
    <row r="24" spans="1:13" s="20" customFormat="1" x14ac:dyDescent="0.3">
      <c r="A24" s="1752"/>
      <c r="B24" s="1763"/>
      <c r="C24" s="1761"/>
      <c r="D24" s="1761"/>
      <c r="E24" s="1761"/>
      <c r="F24" s="1761"/>
      <c r="G24" s="1762"/>
      <c r="H24" s="1763"/>
      <c r="I24" s="1761"/>
      <c r="J24" s="1761"/>
      <c r="K24" s="1761"/>
      <c r="L24" s="1761"/>
      <c r="M24" s="1762"/>
    </row>
    <row r="25" spans="1:13" s="20" customFormat="1" x14ac:dyDescent="0.3">
      <c r="A25" s="1752"/>
      <c r="B25" s="1763"/>
      <c r="C25" s="1761"/>
      <c r="D25" s="1761"/>
      <c r="E25" s="1761"/>
      <c r="F25" s="1761"/>
      <c r="G25" s="1762"/>
      <c r="H25" s="1763"/>
      <c r="I25" s="1761"/>
      <c r="J25" s="1761"/>
      <c r="K25" s="1761"/>
      <c r="L25" s="1761"/>
      <c r="M25" s="1762"/>
    </row>
    <row r="26" spans="1:13" s="20" customFormat="1" x14ac:dyDescent="0.3">
      <c r="A26" s="1752"/>
      <c r="B26" s="1763"/>
      <c r="C26" s="1761"/>
      <c r="D26" s="1761"/>
      <c r="E26" s="1761"/>
      <c r="F26" s="1761"/>
      <c r="G26" s="1762"/>
      <c r="H26" s="1763"/>
      <c r="I26" s="1761"/>
      <c r="J26" s="1761"/>
      <c r="K26" s="1761"/>
      <c r="L26" s="1761"/>
      <c r="M26" s="1762"/>
    </row>
    <row r="27" spans="1:13" s="20" customFormat="1" ht="18.75" customHeight="1" x14ac:dyDescent="0.3">
      <c r="A27" s="1752"/>
      <c r="B27" s="1763"/>
      <c r="C27" s="1761"/>
      <c r="D27" s="1761"/>
      <c r="E27" s="1761"/>
      <c r="F27" s="1761"/>
      <c r="G27" s="1762"/>
      <c r="H27" s="1763"/>
      <c r="I27" s="1761"/>
      <c r="J27" s="1761"/>
      <c r="K27" s="1761"/>
      <c r="L27" s="1761"/>
      <c r="M27" s="1762"/>
    </row>
    <row r="28" spans="1:13" s="20" customFormat="1" ht="18.75" customHeight="1" thickBot="1" x14ac:dyDescent="0.35">
      <c r="A28" s="1753"/>
      <c r="B28" s="1764"/>
      <c r="C28" s="1765"/>
      <c r="D28" s="1765"/>
      <c r="E28" s="1765"/>
      <c r="F28" s="1765"/>
      <c r="G28" s="1766"/>
      <c r="H28" s="1764"/>
      <c r="I28" s="1765"/>
      <c r="J28" s="1765"/>
      <c r="K28" s="1765"/>
      <c r="L28" s="1765"/>
      <c r="M28" s="1766"/>
    </row>
    <row r="29" spans="1:13" s="20" customFormat="1" ht="21" customHeight="1" thickBot="1" x14ac:dyDescent="0.35">
      <c r="A29" s="1767" t="s">
        <v>527</v>
      </c>
      <c r="B29" s="1768"/>
      <c r="C29" s="1768"/>
      <c r="D29" s="1768"/>
      <c r="E29" s="1768"/>
      <c r="F29" s="1768"/>
      <c r="G29" s="1769"/>
      <c r="H29" s="1770" t="s">
        <v>528</v>
      </c>
      <c r="I29" s="1771"/>
      <c r="J29" s="1771"/>
      <c r="K29" s="1771"/>
      <c r="L29" s="1771"/>
      <c r="M29" s="1772"/>
    </row>
    <row r="30" spans="1:13" s="20" customFormat="1" x14ac:dyDescent="0.3">
      <c r="A30" s="1773" t="s">
        <v>529</v>
      </c>
      <c r="B30" s="550" t="s">
        <v>530</v>
      </c>
      <c r="C30" s="551"/>
      <c r="D30" s="552" t="s">
        <v>531</v>
      </c>
      <c r="E30" s="552" t="s">
        <v>532</v>
      </c>
      <c r="F30" s="552" t="s">
        <v>533</v>
      </c>
      <c r="G30" s="551" t="s">
        <v>530</v>
      </c>
      <c r="H30" s="551"/>
      <c r="I30" s="552" t="s">
        <v>534</v>
      </c>
      <c r="J30" s="1775" t="s">
        <v>535</v>
      </c>
      <c r="K30" s="1775"/>
      <c r="L30" s="1775"/>
      <c r="M30" s="1776"/>
    </row>
    <row r="31" spans="1:13" s="20" customFormat="1" x14ac:dyDescent="0.3">
      <c r="A31" s="1773"/>
      <c r="B31" s="1777" t="s">
        <v>536</v>
      </c>
      <c r="C31" s="1778"/>
      <c r="D31" s="553"/>
      <c r="E31" s="553"/>
      <c r="F31" s="553"/>
      <c r="G31" s="1779" t="s">
        <v>381</v>
      </c>
      <c r="H31" s="1779"/>
      <c r="I31" s="553"/>
      <c r="J31" s="1779" t="s">
        <v>537</v>
      </c>
      <c r="K31" s="1779"/>
      <c r="L31" s="1779"/>
      <c r="M31" s="553"/>
    </row>
    <row r="32" spans="1:13" s="20" customFormat="1" x14ac:dyDescent="0.3">
      <c r="A32" s="1773"/>
      <c r="B32" s="1780" t="s">
        <v>538</v>
      </c>
      <c r="C32" s="1781"/>
      <c r="D32" s="554"/>
      <c r="E32" s="554"/>
      <c r="F32" s="554"/>
      <c r="G32" s="1782" t="s">
        <v>539</v>
      </c>
      <c r="H32" s="1782"/>
      <c r="I32" s="554"/>
      <c r="J32" s="1782" t="s">
        <v>540</v>
      </c>
      <c r="K32" s="1782"/>
      <c r="L32" s="1782"/>
      <c r="M32" s="554"/>
    </row>
    <row r="33" spans="1:13" s="20" customFormat="1" x14ac:dyDescent="0.3">
      <c r="A33" s="1773"/>
      <c r="B33" s="1780" t="s">
        <v>541</v>
      </c>
      <c r="C33" s="1781"/>
      <c r="D33" s="554"/>
      <c r="E33" s="554"/>
      <c r="F33" s="554"/>
      <c r="G33" s="1782" t="s">
        <v>542</v>
      </c>
      <c r="H33" s="1782"/>
      <c r="I33" s="554"/>
      <c r="J33" s="1782" t="s">
        <v>543</v>
      </c>
      <c r="K33" s="1782"/>
      <c r="L33" s="1782"/>
      <c r="M33" s="554"/>
    </row>
    <row r="34" spans="1:13" s="20" customFormat="1" x14ac:dyDescent="0.3">
      <c r="A34" s="1773"/>
      <c r="B34" s="1786" t="s">
        <v>544</v>
      </c>
      <c r="C34" s="1787"/>
      <c r="D34" s="555"/>
      <c r="E34" s="555"/>
      <c r="F34" s="554"/>
      <c r="G34" s="1782" t="s">
        <v>545</v>
      </c>
      <c r="H34" s="1782"/>
      <c r="I34" s="554"/>
      <c r="J34" s="1782" t="s">
        <v>546</v>
      </c>
      <c r="K34" s="1782"/>
      <c r="L34" s="1782"/>
      <c r="M34" s="554"/>
    </row>
    <row r="35" spans="1:13" s="20" customFormat="1" x14ac:dyDescent="0.3">
      <c r="A35" s="1773"/>
      <c r="B35" s="1788"/>
      <c r="C35" s="1789"/>
      <c r="D35" s="1789"/>
      <c r="E35" s="1789"/>
      <c r="F35" s="1790"/>
      <c r="G35" s="1782" t="s">
        <v>547</v>
      </c>
      <c r="H35" s="1782"/>
      <c r="I35" s="554"/>
      <c r="J35" s="1782" t="s">
        <v>548</v>
      </c>
      <c r="K35" s="1782"/>
      <c r="L35" s="1782"/>
      <c r="M35" s="554"/>
    </row>
    <row r="36" spans="1:13" s="20" customFormat="1" x14ac:dyDescent="0.3">
      <c r="A36" s="1774"/>
      <c r="B36" s="1791"/>
      <c r="C36" s="1792"/>
      <c r="D36" s="1792"/>
      <c r="E36" s="1792"/>
      <c r="F36" s="1793"/>
      <c r="G36" s="1782" t="s">
        <v>549</v>
      </c>
      <c r="H36" s="1782"/>
      <c r="I36" s="554"/>
      <c r="J36" s="556"/>
      <c r="K36" s="556"/>
      <c r="L36" s="556"/>
      <c r="M36" s="557"/>
    </row>
    <row r="37" spans="1:13" s="20" customFormat="1" x14ac:dyDescent="0.3">
      <c r="A37" s="558"/>
      <c r="B37" s="559"/>
      <c r="C37" s="559"/>
      <c r="D37" s="559"/>
      <c r="E37" s="559"/>
      <c r="F37" s="559"/>
      <c r="G37" s="1783" t="s">
        <v>550</v>
      </c>
      <c r="H37" s="1784"/>
      <c r="I37" s="1784"/>
      <c r="J37" s="1784"/>
      <c r="K37" s="1784"/>
      <c r="L37" s="1784"/>
      <c r="M37" s="1785"/>
    </row>
    <row r="38" spans="1:13" s="20" customFormat="1" x14ac:dyDescent="0.3">
      <c r="A38" s="558"/>
      <c r="B38" s="559"/>
      <c r="C38" s="559"/>
      <c r="D38" s="559"/>
      <c r="E38" s="559"/>
      <c r="F38" s="559"/>
      <c r="G38" s="559"/>
      <c r="H38" s="559"/>
      <c r="I38" s="559"/>
      <c r="J38" s="559"/>
      <c r="K38" s="559"/>
      <c r="L38" s="559"/>
      <c r="M38" s="559"/>
    </row>
    <row r="39" spans="1:13" s="20" customFormat="1" ht="15" thickBot="1" x14ac:dyDescent="0.35">
      <c r="A39" s="558"/>
      <c r="B39" s="559"/>
      <c r="C39" s="559"/>
      <c r="D39" s="559"/>
      <c r="E39" s="559"/>
      <c r="F39" s="559"/>
      <c r="G39" s="559"/>
      <c r="H39" s="559"/>
      <c r="I39" s="559"/>
      <c r="J39" s="559"/>
      <c r="K39" s="559"/>
      <c r="L39" s="559"/>
      <c r="M39" s="559"/>
    </row>
    <row r="40" spans="1:13" s="20" customFormat="1" ht="12.45" customHeight="1" x14ac:dyDescent="0.3">
      <c r="A40" s="1751" t="s">
        <v>524</v>
      </c>
      <c r="B40" s="1754" t="s">
        <v>551</v>
      </c>
      <c r="C40" s="1755"/>
      <c r="D40" s="1755"/>
      <c r="E40" s="1755"/>
      <c r="F40" s="1755"/>
      <c r="G40" s="1756"/>
      <c r="H40" s="1754" t="s">
        <v>552</v>
      </c>
      <c r="I40" s="1755"/>
      <c r="J40" s="1755"/>
      <c r="K40" s="1755"/>
      <c r="L40" s="1755"/>
      <c r="M40" s="1756"/>
    </row>
    <row r="41" spans="1:13" s="20" customFormat="1" ht="15" thickBot="1" x14ac:dyDescent="0.35">
      <c r="A41" s="1752"/>
      <c r="B41" s="1757"/>
      <c r="C41" s="1758"/>
      <c r="D41" s="1758"/>
      <c r="E41" s="1758"/>
      <c r="F41" s="1758"/>
      <c r="G41" s="1759"/>
      <c r="H41" s="1757"/>
      <c r="I41" s="1758"/>
      <c r="J41" s="1758"/>
      <c r="K41" s="1758"/>
      <c r="L41" s="1758"/>
      <c r="M41" s="1759"/>
    </row>
    <row r="42" spans="1:13" s="20" customFormat="1" x14ac:dyDescent="0.3">
      <c r="A42" s="1752"/>
      <c r="B42" s="1760"/>
      <c r="C42" s="1761"/>
      <c r="D42" s="1761"/>
      <c r="E42" s="1761"/>
      <c r="F42" s="1761"/>
      <c r="G42" s="1762"/>
      <c r="H42" s="1760"/>
      <c r="I42" s="1761"/>
      <c r="J42" s="1761"/>
      <c r="K42" s="1761"/>
      <c r="L42" s="1761"/>
      <c r="M42" s="1762"/>
    </row>
    <row r="43" spans="1:13" s="20" customFormat="1" x14ac:dyDescent="0.3">
      <c r="A43" s="1752"/>
      <c r="B43" s="1763"/>
      <c r="C43" s="1761"/>
      <c r="D43" s="1761"/>
      <c r="E43" s="1761"/>
      <c r="F43" s="1761"/>
      <c r="G43" s="1762"/>
      <c r="H43" s="1763"/>
      <c r="I43" s="1761"/>
      <c r="J43" s="1761"/>
      <c r="K43" s="1761"/>
      <c r="L43" s="1761"/>
      <c r="M43" s="1762"/>
    </row>
    <row r="44" spans="1:13" s="20" customFormat="1" x14ac:dyDescent="0.3">
      <c r="A44" s="1752"/>
      <c r="B44" s="1763"/>
      <c r="C44" s="1761"/>
      <c r="D44" s="1761"/>
      <c r="E44" s="1761"/>
      <c r="F44" s="1761"/>
      <c r="G44" s="1762"/>
      <c r="H44" s="1763"/>
      <c r="I44" s="1761"/>
      <c r="J44" s="1761"/>
      <c r="K44" s="1761"/>
      <c r="L44" s="1761"/>
      <c r="M44" s="1762"/>
    </row>
    <row r="45" spans="1:13" s="20" customFormat="1" x14ac:dyDescent="0.3">
      <c r="A45" s="1752"/>
      <c r="B45" s="1763"/>
      <c r="C45" s="1761"/>
      <c r="D45" s="1761"/>
      <c r="E45" s="1761"/>
      <c r="F45" s="1761"/>
      <c r="G45" s="1762"/>
      <c r="H45" s="1763"/>
      <c r="I45" s="1761"/>
      <c r="J45" s="1761"/>
      <c r="K45" s="1761"/>
      <c r="L45" s="1761"/>
      <c r="M45" s="1762"/>
    </row>
    <row r="46" spans="1:13" s="20" customFormat="1" x14ac:dyDescent="0.3">
      <c r="A46" s="1752"/>
      <c r="B46" s="1763"/>
      <c r="C46" s="1761"/>
      <c r="D46" s="1761"/>
      <c r="E46" s="1761"/>
      <c r="F46" s="1761"/>
      <c r="G46" s="1762"/>
      <c r="H46" s="1763"/>
      <c r="I46" s="1761"/>
      <c r="J46" s="1761"/>
      <c r="K46" s="1761"/>
      <c r="L46" s="1761"/>
      <c r="M46" s="1762"/>
    </row>
    <row r="47" spans="1:13" s="20" customFormat="1" x14ac:dyDescent="0.3">
      <c r="A47" s="1752"/>
      <c r="B47" s="1763"/>
      <c r="C47" s="1761"/>
      <c r="D47" s="1761"/>
      <c r="E47" s="1761"/>
      <c r="F47" s="1761"/>
      <c r="G47" s="1762"/>
      <c r="H47" s="1763"/>
      <c r="I47" s="1761"/>
      <c r="J47" s="1761"/>
      <c r="K47" s="1761"/>
      <c r="L47" s="1761"/>
      <c r="M47" s="1762"/>
    </row>
    <row r="48" spans="1:13" s="20" customFormat="1" x14ac:dyDescent="0.3">
      <c r="A48" s="1752"/>
      <c r="B48" s="1763"/>
      <c r="C48" s="1761"/>
      <c r="D48" s="1761"/>
      <c r="E48" s="1761"/>
      <c r="F48" s="1761"/>
      <c r="G48" s="1762"/>
      <c r="H48" s="1763"/>
      <c r="I48" s="1761"/>
      <c r="J48" s="1761"/>
      <c r="K48" s="1761"/>
      <c r="L48" s="1761"/>
      <c r="M48" s="1762"/>
    </row>
    <row r="49" spans="1:13" s="20" customFormat="1" x14ac:dyDescent="0.3">
      <c r="A49" s="1752"/>
      <c r="B49" s="1763"/>
      <c r="C49" s="1761"/>
      <c r="D49" s="1761"/>
      <c r="E49" s="1761"/>
      <c r="F49" s="1761"/>
      <c r="G49" s="1762"/>
      <c r="H49" s="1763"/>
      <c r="I49" s="1761"/>
      <c r="J49" s="1761"/>
      <c r="K49" s="1761"/>
      <c r="L49" s="1761"/>
      <c r="M49" s="1762"/>
    </row>
    <row r="50" spans="1:13" s="20" customFormat="1" x14ac:dyDescent="0.3">
      <c r="A50" s="1752"/>
      <c r="B50" s="1763"/>
      <c r="C50" s="1761"/>
      <c r="D50" s="1761"/>
      <c r="E50" s="1761"/>
      <c r="F50" s="1761"/>
      <c r="G50" s="1762"/>
      <c r="H50" s="1763"/>
      <c r="I50" s="1761"/>
      <c r="J50" s="1761"/>
      <c r="K50" s="1761"/>
      <c r="L50" s="1761"/>
      <c r="M50" s="1762"/>
    </row>
    <row r="51" spans="1:13" s="20" customFormat="1" x14ac:dyDescent="0.3">
      <c r="A51" s="1752"/>
      <c r="B51" s="1763"/>
      <c r="C51" s="1761"/>
      <c r="D51" s="1761"/>
      <c r="E51" s="1761"/>
      <c r="F51" s="1761"/>
      <c r="G51" s="1762"/>
      <c r="H51" s="1763"/>
      <c r="I51" s="1761"/>
      <c r="J51" s="1761"/>
      <c r="K51" s="1761"/>
      <c r="L51" s="1761"/>
      <c r="M51" s="1762"/>
    </row>
    <row r="52" spans="1:13" s="20" customFormat="1" x14ac:dyDescent="0.3">
      <c r="A52" s="1752"/>
      <c r="B52" s="1763"/>
      <c r="C52" s="1761"/>
      <c r="D52" s="1761"/>
      <c r="E52" s="1761"/>
      <c r="F52" s="1761"/>
      <c r="G52" s="1762"/>
      <c r="H52" s="1763"/>
      <c r="I52" s="1761"/>
      <c r="J52" s="1761"/>
      <c r="K52" s="1761"/>
      <c r="L52" s="1761"/>
      <c r="M52" s="1762"/>
    </row>
    <row r="53" spans="1:13" s="20" customFormat="1" x14ac:dyDescent="0.3">
      <c r="A53" s="1752"/>
      <c r="B53" s="1763"/>
      <c r="C53" s="1761"/>
      <c r="D53" s="1761"/>
      <c r="E53" s="1761"/>
      <c r="F53" s="1761"/>
      <c r="G53" s="1762"/>
      <c r="H53" s="1763"/>
      <c r="I53" s="1761"/>
      <c r="J53" s="1761"/>
      <c r="K53" s="1761"/>
      <c r="L53" s="1761"/>
      <c r="M53" s="1762"/>
    </row>
    <row r="54" spans="1:13" s="20" customFormat="1" x14ac:dyDescent="0.3">
      <c r="A54" s="1752"/>
      <c r="B54" s="1763"/>
      <c r="C54" s="1761"/>
      <c r="D54" s="1761"/>
      <c r="E54" s="1761"/>
      <c r="F54" s="1761"/>
      <c r="G54" s="1762"/>
      <c r="H54" s="1763"/>
      <c r="I54" s="1761"/>
      <c r="J54" s="1761"/>
      <c r="K54" s="1761"/>
      <c r="L54" s="1761"/>
      <c r="M54" s="1762"/>
    </row>
    <row r="55" spans="1:13" s="20" customFormat="1" x14ac:dyDescent="0.3">
      <c r="A55" s="1752"/>
      <c r="B55" s="1763"/>
      <c r="C55" s="1761"/>
      <c r="D55" s="1761"/>
      <c r="E55" s="1761"/>
      <c r="F55" s="1761"/>
      <c r="G55" s="1762"/>
      <c r="H55" s="1763"/>
      <c r="I55" s="1761"/>
      <c r="J55" s="1761"/>
      <c r="K55" s="1761"/>
      <c r="L55" s="1761"/>
      <c r="M55" s="1762"/>
    </row>
    <row r="56" spans="1:13" s="20" customFormat="1" x14ac:dyDescent="0.3">
      <c r="A56" s="1752"/>
      <c r="B56" s="1763"/>
      <c r="C56" s="1761"/>
      <c r="D56" s="1761"/>
      <c r="E56" s="1761"/>
      <c r="F56" s="1761"/>
      <c r="G56" s="1762"/>
      <c r="H56" s="1763"/>
      <c r="I56" s="1761"/>
      <c r="J56" s="1761"/>
      <c r="K56" s="1761"/>
      <c r="L56" s="1761"/>
      <c r="M56" s="1762"/>
    </row>
    <row r="57" spans="1:13" s="20" customFormat="1" ht="15" thickBot="1" x14ac:dyDescent="0.35">
      <c r="A57" s="1753"/>
      <c r="B57" s="1764"/>
      <c r="C57" s="1765"/>
      <c r="D57" s="1765"/>
      <c r="E57" s="1765"/>
      <c r="F57" s="1765"/>
      <c r="G57" s="1766"/>
      <c r="H57" s="1764"/>
      <c r="I57" s="1765"/>
      <c r="J57" s="1765"/>
      <c r="K57" s="1765"/>
      <c r="L57" s="1765"/>
      <c r="M57" s="1766"/>
    </row>
    <row r="58" spans="1:13" s="538" customFormat="1" ht="13.8" x14ac:dyDescent="0.25">
      <c r="A58" s="1773" t="s">
        <v>553</v>
      </c>
      <c r="B58" s="1794" t="s">
        <v>554</v>
      </c>
      <c r="C58" s="1795"/>
      <c r="D58" s="1795" t="s">
        <v>555</v>
      </c>
      <c r="E58" s="1795"/>
      <c r="F58" s="1795" t="s">
        <v>66</v>
      </c>
      <c r="G58" s="1795"/>
      <c r="H58" s="1795" t="s">
        <v>556</v>
      </c>
      <c r="I58" s="1795"/>
      <c r="J58" s="560"/>
      <c r="K58" s="1775" t="s">
        <v>557</v>
      </c>
      <c r="L58" s="1775"/>
      <c r="M58" s="1776"/>
    </row>
    <row r="59" spans="1:13" ht="27.45" customHeight="1" x14ac:dyDescent="0.3">
      <c r="A59" s="1773"/>
      <c r="B59" s="1799" t="s">
        <v>558</v>
      </c>
      <c r="C59" s="1800"/>
      <c r="D59" s="1801"/>
      <c r="E59" s="1801"/>
      <c r="F59" s="1801"/>
      <c r="G59" s="1801"/>
      <c r="H59" s="1801"/>
      <c r="I59" s="1801"/>
      <c r="J59" s="561"/>
      <c r="K59" s="1801"/>
      <c r="L59" s="1801"/>
      <c r="M59" s="1801"/>
    </row>
    <row r="60" spans="1:13" x14ac:dyDescent="0.3">
      <c r="A60" s="1773"/>
      <c r="B60" s="1796" t="s">
        <v>559</v>
      </c>
      <c r="C60" s="1797"/>
      <c r="D60" s="1798"/>
      <c r="E60" s="1798"/>
      <c r="F60" s="1798"/>
      <c r="G60" s="1798"/>
      <c r="H60" s="1798"/>
      <c r="I60" s="1798"/>
      <c r="J60" s="562"/>
      <c r="K60" s="1798"/>
      <c r="L60" s="1798"/>
      <c r="M60" s="1798"/>
    </row>
    <row r="61" spans="1:13" x14ac:dyDescent="0.3">
      <c r="A61" s="1773"/>
      <c r="B61" s="1796" t="s">
        <v>560</v>
      </c>
      <c r="C61" s="1797"/>
      <c r="D61" s="1798"/>
      <c r="E61" s="1798"/>
      <c r="F61" s="1798"/>
      <c r="G61" s="1798"/>
      <c r="H61" s="1798"/>
      <c r="I61" s="1798"/>
      <c r="J61" s="562"/>
      <c r="K61" s="1798"/>
      <c r="L61" s="1798"/>
      <c r="M61" s="1798"/>
    </row>
    <row r="62" spans="1:13" x14ac:dyDescent="0.3">
      <c r="A62" s="1773"/>
      <c r="B62" s="1796" t="s">
        <v>561</v>
      </c>
      <c r="C62" s="1797"/>
      <c r="D62" s="1798"/>
      <c r="E62" s="1798"/>
      <c r="F62" s="1798"/>
      <c r="G62" s="1798"/>
      <c r="H62" s="1798"/>
      <c r="I62" s="1798"/>
      <c r="J62" s="562"/>
      <c r="K62" s="1798"/>
      <c r="L62" s="1798"/>
      <c r="M62" s="1798"/>
    </row>
    <row r="63" spans="1:13" x14ac:dyDescent="0.3">
      <c r="A63" s="1773"/>
      <c r="B63" s="1796" t="s">
        <v>562</v>
      </c>
      <c r="C63" s="1797"/>
      <c r="D63" s="1798"/>
      <c r="E63" s="1798"/>
      <c r="F63" s="1798"/>
      <c r="G63" s="1798"/>
      <c r="H63" s="1798"/>
      <c r="I63" s="1798"/>
      <c r="J63" s="562"/>
      <c r="K63" s="1798"/>
      <c r="L63" s="1798"/>
      <c r="M63" s="1798"/>
    </row>
    <row r="64" spans="1:13" x14ac:dyDescent="0.3">
      <c r="A64" s="1773"/>
      <c r="B64" s="1796" t="s">
        <v>563</v>
      </c>
      <c r="C64" s="1797"/>
      <c r="D64" s="1798"/>
      <c r="E64" s="1798"/>
      <c r="F64" s="1798"/>
      <c r="G64" s="1798"/>
      <c r="H64" s="1798"/>
      <c r="I64" s="1798"/>
      <c r="J64" s="562"/>
      <c r="K64" s="1798"/>
      <c r="L64" s="1798"/>
      <c r="M64" s="1798"/>
    </row>
    <row r="65" spans="1:13" x14ac:dyDescent="0.3">
      <c r="A65" s="1773"/>
      <c r="B65" s="1796" t="s">
        <v>564</v>
      </c>
      <c r="C65" s="1797"/>
      <c r="D65" s="1798"/>
      <c r="E65" s="1798"/>
      <c r="F65" s="1798"/>
      <c r="G65" s="1798"/>
      <c r="H65" s="1798"/>
      <c r="I65" s="1798"/>
      <c r="J65" s="562"/>
      <c r="K65" s="1798"/>
      <c r="L65" s="1798"/>
      <c r="M65" s="1798"/>
    </row>
    <row r="66" spans="1:13" x14ac:dyDescent="0.3">
      <c r="A66" s="1774"/>
      <c r="B66" s="1796" t="s">
        <v>565</v>
      </c>
      <c r="C66" s="1797"/>
      <c r="D66" s="1798"/>
      <c r="E66" s="1798"/>
      <c r="F66" s="1798"/>
      <c r="G66" s="1798"/>
      <c r="H66" s="1798"/>
      <c r="I66" s="1798"/>
      <c r="J66" s="562"/>
      <c r="K66" s="1798"/>
      <c r="L66" s="1798"/>
      <c r="M66" s="1798"/>
    </row>
    <row r="67" spans="1:13" ht="12" customHeight="1" x14ac:dyDescent="0.3"/>
  </sheetData>
  <mergeCells count="96">
    <mergeCell ref="B66:C66"/>
    <mergeCell ref="D66:E66"/>
    <mergeCell ref="F66:G66"/>
    <mergeCell ref="H66:I66"/>
    <mergeCell ref="K66:M66"/>
    <mergeCell ref="H65:I65"/>
    <mergeCell ref="K65:M65"/>
    <mergeCell ref="B64:C64"/>
    <mergeCell ref="D64:E64"/>
    <mergeCell ref="F64:G64"/>
    <mergeCell ref="H64:I64"/>
    <mergeCell ref="K64:M64"/>
    <mergeCell ref="K63:M63"/>
    <mergeCell ref="B62:C62"/>
    <mergeCell ref="D62:E62"/>
    <mergeCell ref="F62:G62"/>
    <mergeCell ref="H62:I62"/>
    <mergeCell ref="K62:M62"/>
    <mergeCell ref="K61:M61"/>
    <mergeCell ref="B60:C60"/>
    <mergeCell ref="D60:E60"/>
    <mergeCell ref="F60:G60"/>
    <mergeCell ref="H60:I60"/>
    <mergeCell ref="K60:M60"/>
    <mergeCell ref="K58:M58"/>
    <mergeCell ref="B59:C59"/>
    <mergeCell ref="D59:E59"/>
    <mergeCell ref="F59:G59"/>
    <mergeCell ref="H59:I59"/>
    <mergeCell ref="K59:M59"/>
    <mergeCell ref="A40:A57"/>
    <mergeCell ref="B40:G41"/>
    <mergeCell ref="H40:M41"/>
    <mergeCell ref="B42:G57"/>
    <mergeCell ref="H42:M57"/>
    <mergeCell ref="A58:A66"/>
    <mergeCell ref="B58:C58"/>
    <mergeCell ref="D58:E58"/>
    <mergeCell ref="F58:G58"/>
    <mergeCell ref="H58:I58"/>
    <mergeCell ref="B61:C61"/>
    <mergeCell ref="D61:E61"/>
    <mergeCell ref="F61:G61"/>
    <mergeCell ref="H61:I61"/>
    <mergeCell ref="B63:C63"/>
    <mergeCell ref="D63:E63"/>
    <mergeCell ref="F63:G63"/>
    <mergeCell ref="H63:I63"/>
    <mergeCell ref="B65:C65"/>
    <mergeCell ref="D65:E65"/>
    <mergeCell ref="F65:G65"/>
    <mergeCell ref="G37:M37"/>
    <mergeCell ref="B33:C33"/>
    <mergeCell ref="G33:H33"/>
    <mergeCell ref="J33:L33"/>
    <mergeCell ref="B34:C34"/>
    <mergeCell ref="G34:H34"/>
    <mergeCell ref="J34:L34"/>
    <mergeCell ref="B35:F35"/>
    <mergeCell ref="G35:H35"/>
    <mergeCell ref="J35:L35"/>
    <mergeCell ref="B36:F36"/>
    <mergeCell ref="G36:H36"/>
    <mergeCell ref="A29:G29"/>
    <mergeCell ref="H29:M29"/>
    <mergeCell ref="A30:A36"/>
    <mergeCell ref="J30:M30"/>
    <mergeCell ref="B31:C31"/>
    <mergeCell ref="G31:H31"/>
    <mergeCell ref="J31:L31"/>
    <mergeCell ref="B32:C32"/>
    <mergeCell ref="G32:H32"/>
    <mergeCell ref="J32:L32"/>
    <mergeCell ref="A11:A28"/>
    <mergeCell ref="B11:G12"/>
    <mergeCell ref="H11:M12"/>
    <mergeCell ref="B13:G28"/>
    <mergeCell ref="H13:M28"/>
    <mergeCell ref="K4:M6"/>
    <mergeCell ref="A5:C5"/>
    <mergeCell ref="D5:F5"/>
    <mergeCell ref="G5:I5"/>
    <mergeCell ref="A7:C7"/>
    <mergeCell ref="D7:F7"/>
    <mergeCell ref="G7:I7"/>
    <mergeCell ref="K7:M9"/>
    <mergeCell ref="D8:F8"/>
    <mergeCell ref="G8:I8"/>
    <mergeCell ref="A9:C9"/>
    <mergeCell ref="D9:F9"/>
    <mergeCell ref="A1:M1"/>
    <mergeCell ref="J2:M2"/>
    <mergeCell ref="A3:C3"/>
    <mergeCell ref="D3:F3"/>
    <mergeCell ref="G3:I3"/>
    <mergeCell ref="K3:M3"/>
  </mergeCell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B1:E37"/>
  <sheetViews>
    <sheetView showGridLines="0" view="pageLayout" topLeftCell="A44" zoomScaleNormal="100" workbookViewId="0">
      <selection activeCell="C17" sqref="C17"/>
    </sheetView>
  </sheetViews>
  <sheetFormatPr defaultColWidth="9.109375" defaultRowHeight="14.4" x14ac:dyDescent="0.3"/>
  <cols>
    <col min="1" max="1" width="3.33203125" style="2" customWidth="1"/>
    <col min="2" max="2" width="9.109375" style="2" customWidth="1"/>
    <col min="3" max="3" width="50.109375" style="2" customWidth="1"/>
    <col min="4" max="4" width="45.5546875" style="2" customWidth="1"/>
    <col min="5" max="256" width="9.109375" style="2"/>
    <col min="257" max="257" width="3.33203125" style="2" customWidth="1"/>
    <col min="258" max="258" width="9.109375" style="2"/>
    <col min="259" max="259" width="50.109375" style="2" customWidth="1"/>
    <col min="260" max="260" width="45.5546875" style="2" customWidth="1"/>
    <col min="261" max="512" width="9.109375" style="2"/>
    <col min="513" max="513" width="3.33203125" style="2" customWidth="1"/>
    <col min="514" max="514" width="9.109375" style="2"/>
    <col min="515" max="515" width="50.109375" style="2" customWidth="1"/>
    <col min="516" max="516" width="45.5546875" style="2" customWidth="1"/>
    <col min="517" max="768" width="9.109375" style="2"/>
    <col min="769" max="769" width="3.33203125" style="2" customWidth="1"/>
    <col min="770" max="770" width="9.109375" style="2"/>
    <col min="771" max="771" width="50.109375" style="2" customWidth="1"/>
    <col min="772" max="772" width="45.5546875" style="2" customWidth="1"/>
    <col min="773" max="1024" width="9.109375" style="2"/>
    <col min="1025" max="1025" width="3.33203125" style="2" customWidth="1"/>
    <col min="1026" max="1026" width="9.109375" style="2"/>
    <col min="1027" max="1027" width="50.109375" style="2" customWidth="1"/>
    <col min="1028" max="1028" width="45.5546875" style="2" customWidth="1"/>
    <col min="1029" max="1280" width="9.109375" style="2"/>
    <col min="1281" max="1281" width="3.33203125" style="2" customWidth="1"/>
    <col min="1282" max="1282" width="9.109375" style="2"/>
    <col min="1283" max="1283" width="50.109375" style="2" customWidth="1"/>
    <col min="1284" max="1284" width="45.5546875" style="2" customWidth="1"/>
    <col min="1285" max="1536" width="9.109375" style="2"/>
    <col min="1537" max="1537" width="3.33203125" style="2" customWidth="1"/>
    <col min="1538" max="1538" width="9.109375" style="2"/>
    <col min="1539" max="1539" width="50.109375" style="2" customWidth="1"/>
    <col min="1540" max="1540" width="45.5546875" style="2" customWidth="1"/>
    <col min="1541" max="1792" width="9.109375" style="2"/>
    <col min="1793" max="1793" width="3.33203125" style="2" customWidth="1"/>
    <col min="1794" max="1794" width="9.109375" style="2"/>
    <col min="1795" max="1795" width="50.109375" style="2" customWidth="1"/>
    <col min="1796" max="1796" width="45.5546875" style="2" customWidth="1"/>
    <col min="1797" max="2048" width="9.109375" style="2"/>
    <col min="2049" max="2049" width="3.33203125" style="2" customWidth="1"/>
    <col min="2050" max="2050" width="9.109375" style="2"/>
    <col min="2051" max="2051" width="50.109375" style="2" customWidth="1"/>
    <col min="2052" max="2052" width="45.5546875" style="2" customWidth="1"/>
    <col min="2053" max="2304" width="9.109375" style="2"/>
    <col min="2305" max="2305" width="3.33203125" style="2" customWidth="1"/>
    <col min="2306" max="2306" width="9.109375" style="2"/>
    <col min="2307" max="2307" width="50.109375" style="2" customWidth="1"/>
    <col min="2308" max="2308" width="45.5546875" style="2" customWidth="1"/>
    <col min="2309" max="2560" width="9.109375" style="2"/>
    <col min="2561" max="2561" width="3.33203125" style="2" customWidth="1"/>
    <col min="2562" max="2562" width="9.109375" style="2"/>
    <col min="2563" max="2563" width="50.109375" style="2" customWidth="1"/>
    <col min="2564" max="2564" width="45.5546875" style="2" customWidth="1"/>
    <col min="2565" max="2816" width="9.109375" style="2"/>
    <col min="2817" max="2817" width="3.33203125" style="2" customWidth="1"/>
    <col min="2818" max="2818" width="9.109375" style="2"/>
    <col min="2819" max="2819" width="50.109375" style="2" customWidth="1"/>
    <col min="2820" max="2820" width="45.5546875" style="2" customWidth="1"/>
    <col min="2821" max="3072" width="9.109375" style="2"/>
    <col min="3073" max="3073" width="3.33203125" style="2" customWidth="1"/>
    <col min="3074" max="3074" width="9.109375" style="2"/>
    <col min="3075" max="3075" width="50.109375" style="2" customWidth="1"/>
    <col min="3076" max="3076" width="45.5546875" style="2" customWidth="1"/>
    <col min="3077" max="3328" width="9.109375" style="2"/>
    <col min="3329" max="3329" width="3.33203125" style="2" customWidth="1"/>
    <col min="3330" max="3330" width="9.109375" style="2"/>
    <col min="3331" max="3331" width="50.109375" style="2" customWidth="1"/>
    <col min="3332" max="3332" width="45.5546875" style="2" customWidth="1"/>
    <col min="3333" max="3584" width="9.109375" style="2"/>
    <col min="3585" max="3585" width="3.33203125" style="2" customWidth="1"/>
    <col min="3586" max="3586" width="9.109375" style="2"/>
    <col min="3587" max="3587" width="50.109375" style="2" customWidth="1"/>
    <col min="3588" max="3588" width="45.5546875" style="2" customWidth="1"/>
    <col min="3589" max="3840" width="9.109375" style="2"/>
    <col min="3841" max="3841" width="3.33203125" style="2" customWidth="1"/>
    <col min="3842" max="3842" width="9.109375" style="2"/>
    <col min="3843" max="3843" width="50.109375" style="2" customWidth="1"/>
    <col min="3844" max="3844" width="45.5546875" style="2" customWidth="1"/>
    <col min="3845" max="4096" width="9.109375" style="2"/>
    <col min="4097" max="4097" width="3.33203125" style="2" customWidth="1"/>
    <col min="4098" max="4098" width="9.109375" style="2"/>
    <col min="4099" max="4099" width="50.109375" style="2" customWidth="1"/>
    <col min="4100" max="4100" width="45.5546875" style="2" customWidth="1"/>
    <col min="4101" max="4352" width="9.109375" style="2"/>
    <col min="4353" max="4353" width="3.33203125" style="2" customWidth="1"/>
    <col min="4354" max="4354" width="9.109375" style="2"/>
    <col min="4355" max="4355" width="50.109375" style="2" customWidth="1"/>
    <col min="4356" max="4356" width="45.5546875" style="2" customWidth="1"/>
    <col min="4357" max="4608" width="9.109375" style="2"/>
    <col min="4609" max="4609" width="3.33203125" style="2" customWidth="1"/>
    <col min="4610" max="4610" width="9.109375" style="2"/>
    <col min="4611" max="4611" width="50.109375" style="2" customWidth="1"/>
    <col min="4612" max="4612" width="45.5546875" style="2" customWidth="1"/>
    <col min="4613" max="4864" width="9.109375" style="2"/>
    <col min="4865" max="4865" width="3.33203125" style="2" customWidth="1"/>
    <col min="4866" max="4866" width="9.109375" style="2"/>
    <col min="4867" max="4867" width="50.109375" style="2" customWidth="1"/>
    <col min="4868" max="4868" width="45.5546875" style="2" customWidth="1"/>
    <col min="4869" max="5120" width="9.109375" style="2"/>
    <col min="5121" max="5121" width="3.33203125" style="2" customWidth="1"/>
    <col min="5122" max="5122" width="9.109375" style="2"/>
    <col min="5123" max="5123" width="50.109375" style="2" customWidth="1"/>
    <col min="5124" max="5124" width="45.5546875" style="2" customWidth="1"/>
    <col min="5125" max="5376" width="9.109375" style="2"/>
    <col min="5377" max="5377" width="3.33203125" style="2" customWidth="1"/>
    <col min="5378" max="5378" width="9.109375" style="2"/>
    <col min="5379" max="5379" width="50.109375" style="2" customWidth="1"/>
    <col min="5380" max="5380" width="45.5546875" style="2" customWidth="1"/>
    <col min="5381" max="5632" width="9.109375" style="2"/>
    <col min="5633" max="5633" width="3.33203125" style="2" customWidth="1"/>
    <col min="5634" max="5634" width="9.109375" style="2"/>
    <col min="5635" max="5635" width="50.109375" style="2" customWidth="1"/>
    <col min="5636" max="5636" width="45.5546875" style="2" customWidth="1"/>
    <col min="5637" max="5888" width="9.109375" style="2"/>
    <col min="5889" max="5889" width="3.33203125" style="2" customWidth="1"/>
    <col min="5890" max="5890" width="9.109375" style="2"/>
    <col min="5891" max="5891" width="50.109375" style="2" customWidth="1"/>
    <col min="5892" max="5892" width="45.5546875" style="2" customWidth="1"/>
    <col min="5893" max="6144" width="9.109375" style="2"/>
    <col min="6145" max="6145" width="3.33203125" style="2" customWidth="1"/>
    <col min="6146" max="6146" width="9.109375" style="2"/>
    <col min="6147" max="6147" width="50.109375" style="2" customWidth="1"/>
    <col min="6148" max="6148" width="45.5546875" style="2" customWidth="1"/>
    <col min="6149" max="6400" width="9.109375" style="2"/>
    <col min="6401" max="6401" width="3.33203125" style="2" customWidth="1"/>
    <col min="6402" max="6402" width="9.109375" style="2"/>
    <col min="6403" max="6403" width="50.109375" style="2" customWidth="1"/>
    <col min="6404" max="6404" width="45.5546875" style="2" customWidth="1"/>
    <col min="6405" max="6656" width="9.109375" style="2"/>
    <col min="6657" max="6657" width="3.33203125" style="2" customWidth="1"/>
    <col min="6658" max="6658" width="9.109375" style="2"/>
    <col min="6659" max="6659" width="50.109375" style="2" customWidth="1"/>
    <col min="6660" max="6660" width="45.5546875" style="2" customWidth="1"/>
    <col min="6661" max="6912" width="9.109375" style="2"/>
    <col min="6913" max="6913" width="3.33203125" style="2" customWidth="1"/>
    <col min="6914" max="6914" width="9.109375" style="2"/>
    <col min="6915" max="6915" width="50.109375" style="2" customWidth="1"/>
    <col min="6916" max="6916" width="45.5546875" style="2" customWidth="1"/>
    <col min="6917" max="7168" width="9.109375" style="2"/>
    <col min="7169" max="7169" width="3.33203125" style="2" customWidth="1"/>
    <col min="7170" max="7170" width="9.109375" style="2"/>
    <col min="7171" max="7171" width="50.109375" style="2" customWidth="1"/>
    <col min="7172" max="7172" width="45.5546875" style="2" customWidth="1"/>
    <col min="7173" max="7424" width="9.109375" style="2"/>
    <col min="7425" max="7425" width="3.33203125" style="2" customWidth="1"/>
    <col min="7426" max="7426" width="9.109375" style="2"/>
    <col min="7427" max="7427" width="50.109375" style="2" customWidth="1"/>
    <col min="7428" max="7428" width="45.5546875" style="2" customWidth="1"/>
    <col min="7429" max="7680" width="9.109375" style="2"/>
    <col min="7681" max="7681" width="3.33203125" style="2" customWidth="1"/>
    <col min="7682" max="7682" width="9.109375" style="2"/>
    <col min="7683" max="7683" width="50.109375" style="2" customWidth="1"/>
    <col min="7684" max="7684" width="45.5546875" style="2" customWidth="1"/>
    <col min="7685" max="7936" width="9.109375" style="2"/>
    <col min="7937" max="7937" width="3.33203125" style="2" customWidth="1"/>
    <col min="7938" max="7938" width="9.109375" style="2"/>
    <col min="7939" max="7939" width="50.109375" style="2" customWidth="1"/>
    <col min="7940" max="7940" width="45.5546875" style="2" customWidth="1"/>
    <col min="7941" max="8192" width="9.109375" style="2"/>
    <col min="8193" max="8193" width="3.33203125" style="2" customWidth="1"/>
    <col min="8194" max="8194" width="9.109375" style="2"/>
    <col min="8195" max="8195" width="50.109375" style="2" customWidth="1"/>
    <col min="8196" max="8196" width="45.5546875" style="2" customWidth="1"/>
    <col min="8197" max="8448" width="9.109375" style="2"/>
    <col min="8449" max="8449" width="3.33203125" style="2" customWidth="1"/>
    <col min="8450" max="8450" width="9.109375" style="2"/>
    <col min="8451" max="8451" width="50.109375" style="2" customWidth="1"/>
    <col min="8452" max="8452" width="45.5546875" style="2" customWidth="1"/>
    <col min="8453" max="8704" width="9.109375" style="2"/>
    <col min="8705" max="8705" width="3.33203125" style="2" customWidth="1"/>
    <col min="8706" max="8706" width="9.109375" style="2"/>
    <col min="8707" max="8707" width="50.109375" style="2" customWidth="1"/>
    <col min="8708" max="8708" width="45.5546875" style="2" customWidth="1"/>
    <col min="8709" max="8960" width="9.109375" style="2"/>
    <col min="8961" max="8961" width="3.33203125" style="2" customWidth="1"/>
    <col min="8962" max="8962" width="9.109375" style="2"/>
    <col min="8963" max="8963" width="50.109375" style="2" customWidth="1"/>
    <col min="8964" max="8964" width="45.5546875" style="2" customWidth="1"/>
    <col min="8965" max="9216" width="9.109375" style="2"/>
    <col min="9217" max="9217" width="3.33203125" style="2" customWidth="1"/>
    <col min="9218" max="9218" width="9.109375" style="2"/>
    <col min="9219" max="9219" width="50.109375" style="2" customWidth="1"/>
    <col min="9220" max="9220" width="45.5546875" style="2" customWidth="1"/>
    <col min="9221" max="9472" width="9.109375" style="2"/>
    <col min="9473" max="9473" width="3.33203125" style="2" customWidth="1"/>
    <col min="9474" max="9474" width="9.109375" style="2"/>
    <col min="9475" max="9475" width="50.109375" style="2" customWidth="1"/>
    <col min="9476" max="9476" width="45.5546875" style="2" customWidth="1"/>
    <col min="9477" max="9728" width="9.109375" style="2"/>
    <col min="9729" max="9729" width="3.33203125" style="2" customWidth="1"/>
    <col min="9730" max="9730" width="9.109375" style="2"/>
    <col min="9731" max="9731" width="50.109375" style="2" customWidth="1"/>
    <col min="9732" max="9732" width="45.5546875" style="2" customWidth="1"/>
    <col min="9733" max="9984" width="9.109375" style="2"/>
    <col min="9985" max="9985" width="3.33203125" style="2" customWidth="1"/>
    <col min="9986" max="9986" width="9.109375" style="2"/>
    <col min="9987" max="9987" width="50.109375" style="2" customWidth="1"/>
    <col min="9988" max="9988" width="45.5546875" style="2" customWidth="1"/>
    <col min="9989" max="10240" width="9.109375" style="2"/>
    <col min="10241" max="10241" width="3.33203125" style="2" customWidth="1"/>
    <col min="10242" max="10242" width="9.109375" style="2"/>
    <col min="10243" max="10243" width="50.109375" style="2" customWidth="1"/>
    <col min="10244" max="10244" width="45.5546875" style="2" customWidth="1"/>
    <col min="10245" max="10496" width="9.109375" style="2"/>
    <col min="10497" max="10497" width="3.33203125" style="2" customWidth="1"/>
    <col min="10498" max="10498" width="9.109375" style="2"/>
    <col min="10499" max="10499" width="50.109375" style="2" customWidth="1"/>
    <col min="10500" max="10500" width="45.5546875" style="2" customWidth="1"/>
    <col min="10501" max="10752" width="9.109375" style="2"/>
    <col min="10753" max="10753" width="3.33203125" style="2" customWidth="1"/>
    <col min="10754" max="10754" width="9.109375" style="2"/>
    <col min="10755" max="10755" width="50.109375" style="2" customWidth="1"/>
    <col min="10756" max="10756" width="45.5546875" style="2" customWidth="1"/>
    <col min="10757" max="11008" width="9.109375" style="2"/>
    <col min="11009" max="11009" width="3.33203125" style="2" customWidth="1"/>
    <col min="11010" max="11010" width="9.109375" style="2"/>
    <col min="11011" max="11011" width="50.109375" style="2" customWidth="1"/>
    <col min="11012" max="11012" width="45.5546875" style="2" customWidth="1"/>
    <col min="11013" max="11264" width="9.109375" style="2"/>
    <col min="11265" max="11265" width="3.33203125" style="2" customWidth="1"/>
    <col min="11266" max="11266" width="9.109375" style="2"/>
    <col min="11267" max="11267" width="50.109375" style="2" customWidth="1"/>
    <col min="11268" max="11268" width="45.5546875" style="2" customWidth="1"/>
    <col min="11269" max="11520" width="9.109375" style="2"/>
    <col min="11521" max="11521" width="3.33203125" style="2" customWidth="1"/>
    <col min="11522" max="11522" width="9.109375" style="2"/>
    <col min="11523" max="11523" width="50.109375" style="2" customWidth="1"/>
    <col min="11524" max="11524" width="45.5546875" style="2" customWidth="1"/>
    <col min="11525" max="11776" width="9.109375" style="2"/>
    <col min="11777" max="11777" width="3.33203125" style="2" customWidth="1"/>
    <col min="11778" max="11778" width="9.109375" style="2"/>
    <col min="11779" max="11779" width="50.109375" style="2" customWidth="1"/>
    <col min="11780" max="11780" width="45.5546875" style="2" customWidth="1"/>
    <col min="11781" max="12032" width="9.109375" style="2"/>
    <col min="12033" max="12033" width="3.33203125" style="2" customWidth="1"/>
    <col min="12034" max="12034" width="9.109375" style="2"/>
    <col min="12035" max="12035" width="50.109375" style="2" customWidth="1"/>
    <col min="12036" max="12036" width="45.5546875" style="2" customWidth="1"/>
    <col min="12037" max="12288" width="9.109375" style="2"/>
    <col min="12289" max="12289" width="3.33203125" style="2" customWidth="1"/>
    <col min="12290" max="12290" width="9.109375" style="2"/>
    <col min="12291" max="12291" width="50.109375" style="2" customWidth="1"/>
    <col min="12292" max="12292" width="45.5546875" style="2" customWidth="1"/>
    <col min="12293" max="12544" width="9.109375" style="2"/>
    <col min="12545" max="12545" width="3.33203125" style="2" customWidth="1"/>
    <col min="12546" max="12546" width="9.109375" style="2"/>
    <col min="12547" max="12547" width="50.109375" style="2" customWidth="1"/>
    <col min="12548" max="12548" width="45.5546875" style="2" customWidth="1"/>
    <col min="12549" max="12800" width="9.109375" style="2"/>
    <col min="12801" max="12801" width="3.33203125" style="2" customWidth="1"/>
    <col min="12802" max="12802" width="9.109375" style="2"/>
    <col min="12803" max="12803" width="50.109375" style="2" customWidth="1"/>
    <col min="12804" max="12804" width="45.5546875" style="2" customWidth="1"/>
    <col min="12805" max="13056" width="9.109375" style="2"/>
    <col min="13057" max="13057" width="3.33203125" style="2" customWidth="1"/>
    <col min="13058" max="13058" width="9.109375" style="2"/>
    <col min="13059" max="13059" width="50.109375" style="2" customWidth="1"/>
    <col min="13060" max="13060" width="45.5546875" style="2" customWidth="1"/>
    <col min="13061" max="13312" width="9.109375" style="2"/>
    <col min="13313" max="13313" width="3.33203125" style="2" customWidth="1"/>
    <col min="13314" max="13314" width="9.109375" style="2"/>
    <col min="13315" max="13315" width="50.109375" style="2" customWidth="1"/>
    <col min="13316" max="13316" width="45.5546875" style="2" customWidth="1"/>
    <col min="13317" max="13568" width="9.109375" style="2"/>
    <col min="13569" max="13569" width="3.33203125" style="2" customWidth="1"/>
    <col min="13570" max="13570" width="9.109375" style="2"/>
    <col min="13571" max="13571" width="50.109375" style="2" customWidth="1"/>
    <col min="13572" max="13572" width="45.5546875" style="2" customWidth="1"/>
    <col min="13573" max="13824" width="9.109375" style="2"/>
    <col min="13825" max="13825" width="3.33203125" style="2" customWidth="1"/>
    <col min="13826" max="13826" width="9.109375" style="2"/>
    <col min="13827" max="13827" width="50.109375" style="2" customWidth="1"/>
    <col min="13828" max="13828" width="45.5546875" style="2" customWidth="1"/>
    <col min="13829" max="14080" width="9.109375" style="2"/>
    <col min="14081" max="14081" width="3.33203125" style="2" customWidth="1"/>
    <col min="14082" max="14082" width="9.109375" style="2"/>
    <col min="14083" max="14083" width="50.109375" style="2" customWidth="1"/>
    <col min="14084" max="14084" width="45.5546875" style="2" customWidth="1"/>
    <col min="14085" max="14336" width="9.109375" style="2"/>
    <col min="14337" max="14337" width="3.33203125" style="2" customWidth="1"/>
    <col min="14338" max="14338" width="9.109375" style="2"/>
    <col min="14339" max="14339" width="50.109375" style="2" customWidth="1"/>
    <col min="14340" max="14340" width="45.5546875" style="2" customWidth="1"/>
    <col min="14341" max="14592" width="9.109375" style="2"/>
    <col min="14593" max="14593" width="3.33203125" style="2" customWidth="1"/>
    <col min="14594" max="14594" width="9.109375" style="2"/>
    <col min="14595" max="14595" width="50.109375" style="2" customWidth="1"/>
    <col min="14596" max="14596" width="45.5546875" style="2" customWidth="1"/>
    <col min="14597" max="14848" width="9.109375" style="2"/>
    <col min="14849" max="14849" width="3.33203125" style="2" customWidth="1"/>
    <col min="14850" max="14850" width="9.109375" style="2"/>
    <col min="14851" max="14851" width="50.109375" style="2" customWidth="1"/>
    <col min="14852" max="14852" width="45.5546875" style="2" customWidth="1"/>
    <col min="14853" max="15104" width="9.109375" style="2"/>
    <col min="15105" max="15105" width="3.33203125" style="2" customWidth="1"/>
    <col min="15106" max="15106" width="9.109375" style="2"/>
    <col min="15107" max="15107" width="50.109375" style="2" customWidth="1"/>
    <col min="15108" max="15108" width="45.5546875" style="2" customWidth="1"/>
    <col min="15109" max="15360" width="9.109375" style="2"/>
    <col min="15361" max="15361" width="3.33203125" style="2" customWidth="1"/>
    <col min="15362" max="15362" width="9.109375" style="2"/>
    <col min="15363" max="15363" width="50.109375" style="2" customWidth="1"/>
    <col min="15364" max="15364" width="45.5546875" style="2" customWidth="1"/>
    <col min="15365" max="15616" width="9.109375" style="2"/>
    <col min="15617" max="15617" width="3.33203125" style="2" customWidth="1"/>
    <col min="15618" max="15618" width="9.109375" style="2"/>
    <col min="15619" max="15619" width="50.109375" style="2" customWidth="1"/>
    <col min="15620" max="15620" width="45.5546875" style="2" customWidth="1"/>
    <col min="15621" max="15872" width="9.109375" style="2"/>
    <col min="15873" max="15873" width="3.33203125" style="2" customWidth="1"/>
    <col min="15874" max="15874" width="9.109375" style="2"/>
    <col min="15875" max="15875" width="50.109375" style="2" customWidth="1"/>
    <col min="15876" max="15876" width="45.5546875" style="2" customWidth="1"/>
    <col min="15877" max="16128" width="9.109375" style="2"/>
    <col min="16129" max="16129" width="3.33203125" style="2" customWidth="1"/>
    <col min="16130" max="16130" width="9.109375" style="2"/>
    <col min="16131" max="16131" width="50.109375" style="2" customWidth="1"/>
    <col min="16132" max="16132" width="45.5546875" style="2" customWidth="1"/>
    <col min="16133" max="16384" width="9.109375" style="2"/>
  </cols>
  <sheetData>
    <row r="1" spans="2:5" ht="27" customHeight="1" x14ac:dyDescent="0.3">
      <c r="B1" s="1016" t="s">
        <v>6</v>
      </c>
      <c r="C1" s="1017"/>
      <c r="D1" s="1017"/>
      <c r="E1" s="1018"/>
    </row>
    <row r="2" spans="2:5" ht="45.75" customHeight="1" thickBot="1" x14ac:dyDescent="0.35">
      <c r="B2" s="1019"/>
      <c r="C2" s="1020"/>
      <c r="D2" s="1020"/>
      <c r="E2" s="1021"/>
    </row>
    <row r="3" spans="2:5" ht="53.25" customHeight="1" x14ac:dyDescent="0.3">
      <c r="B3" s="1028" t="s">
        <v>22</v>
      </c>
      <c r="C3" s="1029"/>
      <c r="D3" s="1029"/>
      <c r="E3" s="1030"/>
    </row>
    <row r="4" spans="2:5" ht="15.6" x14ac:dyDescent="0.3">
      <c r="B4" s="731"/>
      <c r="C4" s="732"/>
      <c r="D4" s="732"/>
      <c r="E4" s="733"/>
    </row>
    <row r="5" spans="2:5" ht="12.75" customHeight="1" x14ac:dyDescent="0.3">
      <c r="B5" s="1031" t="s">
        <v>23</v>
      </c>
      <c r="C5" s="1032"/>
      <c r="D5" s="1032"/>
      <c r="E5" s="1033"/>
    </row>
    <row r="6" spans="2:5" ht="24" customHeight="1" x14ac:dyDescent="0.3">
      <c r="B6" s="1034"/>
      <c r="C6" s="1032"/>
      <c r="D6" s="1032"/>
      <c r="E6" s="1033"/>
    </row>
    <row r="7" spans="2:5" ht="15.6" x14ac:dyDescent="0.3">
      <c r="B7" s="734"/>
      <c r="C7" s="735"/>
      <c r="D7" s="735"/>
      <c r="E7" s="736"/>
    </row>
    <row r="8" spans="2:5" ht="15.6" x14ac:dyDescent="0.3">
      <c r="B8" s="1035" t="s">
        <v>659</v>
      </c>
      <c r="C8" s="1036"/>
      <c r="D8" s="1036"/>
      <c r="E8" s="1037"/>
    </row>
    <row r="9" spans="2:5" x14ac:dyDescent="0.3">
      <c r="B9" s="565"/>
      <c r="C9" s="563"/>
      <c r="D9" s="563"/>
      <c r="E9" s="564"/>
    </row>
    <row r="10" spans="2:5" x14ac:dyDescent="0.3">
      <c r="B10" s="3"/>
      <c r="C10" s="4"/>
      <c r="D10" s="4"/>
      <c r="E10" s="5"/>
    </row>
    <row r="11" spans="2:5" ht="40.5" customHeight="1" x14ac:dyDescent="0.3">
      <c r="B11" s="1025" t="s">
        <v>629</v>
      </c>
      <c r="C11" s="1026"/>
      <c r="D11" s="1026"/>
      <c r="E11" s="1027"/>
    </row>
    <row r="12" spans="2:5" ht="52.5" customHeight="1" thickBot="1" x14ac:dyDescent="0.35">
      <c r="B12" s="1022" t="s">
        <v>7</v>
      </c>
      <c r="C12" s="1023"/>
      <c r="D12" s="1023"/>
      <c r="E12" s="1024"/>
    </row>
    <row r="13" spans="2:5" ht="12.75" customHeight="1" x14ac:dyDescent="0.3">
      <c r="B13" s="6"/>
      <c r="C13" s="523"/>
      <c r="D13" s="523"/>
      <c r="E13" s="524"/>
    </row>
    <row r="14" spans="2:5" ht="15.6" x14ac:dyDescent="0.3">
      <c r="B14" s="611"/>
      <c r="C14" s="614" t="s">
        <v>63</v>
      </c>
      <c r="D14" s="648" t="s">
        <v>622</v>
      </c>
      <c r="E14" s="525"/>
    </row>
    <row r="15" spans="2:5" ht="15.6" x14ac:dyDescent="0.3">
      <c r="B15" s="611"/>
      <c r="C15" s="614" t="s">
        <v>9</v>
      </c>
      <c r="D15" s="648" t="s">
        <v>623</v>
      </c>
      <c r="E15" s="525"/>
    </row>
    <row r="16" spans="2:5" ht="15.6" x14ac:dyDescent="0.3">
      <c r="B16" s="611"/>
      <c r="C16" s="614" t="s">
        <v>10</v>
      </c>
      <c r="D16" s="648" t="s">
        <v>786</v>
      </c>
      <c r="E16" s="525"/>
    </row>
    <row r="17" spans="2:5" ht="15.6" x14ac:dyDescent="0.3">
      <c r="B17" s="611"/>
      <c r="C17" s="614" t="s">
        <v>11</v>
      </c>
      <c r="D17" s="648" t="s">
        <v>667</v>
      </c>
      <c r="E17" s="525"/>
    </row>
    <row r="18" spans="2:5" ht="15.6" x14ac:dyDescent="0.3">
      <c r="B18" s="611"/>
      <c r="C18" s="614" t="s">
        <v>1</v>
      </c>
      <c r="D18" s="648" t="s">
        <v>662</v>
      </c>
      <c r="E18" s="525"/>
    </row>
    <row r="19" spans="2:5" ht="15.6" x14ac:dyDescent="0.3">
      <c r="B19" s="611"/>
      <c r="C19" s="614" t="s">
        <v>2</v>
      </c>
      <c r="D19" s="648" t="s">
        <v>663</v>
      </c>
      <c r="E19" s="525"/>
    </row>
    <row r="20" spans="2:5" ht="15.6" x14ac:dyDescent="0.3">
      <c r="B20" s="611"/>
      <c r="C20" s="614" t="s">
        <v>13</v>
      </c>
      <c r="D20" s="648" t="s">
        <v>664</v>
      </c>
      <c r="E20" s="525"/>
    </row>
    <row r="21" spans="2:5" ht="15.6" x14ac:dyDescent="0.3">
      <c r="B21" s="611"/>
      <c r="C21" s="614" t="s">
        <v>14</v>
      </c>
      <c r="D21" s="648" t="s">
        <v>625</v>
      </c>
      <c r="E21" s="525"/>
    </row>
    <row r="22" spans="2:5" ht="15.6" x14ac:dyDescent="0.3">
      <c r="B22" s="611"/>
      <c r="C22" s="614" t="s">
        <v>15</v>
      </c>
      <c r="D22" s="648" t="s">
        <v>626</v>
      </c>
      <c r="E22" s="525"/>
    </row>
    <row r="23" spans="2:5" ht="15.6" x14ac:dyDescent="0.3">
      <c r="B23" s="611"/>
      <c r="C23" s="614" t="s">
        <v>16</v>
      </c>
      <c r="D23" s="648" t="s">
        <v>627</v>
      </c>
      <c r="E23" s="525"/>
    </row>
    <row r="24" spans="2:5" ht="15.6" x14ac:dyDescent="0.3">
      <c r="B24" s="611"/>
      <c r="C24" s="614" t="s">
        <v>17</v>
      </c>
      <c r="D24" s="648" t="s">
        <v>628</v>
      </c>
      <c r="E24" s="525"/>
    </row>
    <row r="25" spans="2:5" ht="15.6" x14ac:dyDescent="0.3">
      <c r="B25" s="611"/>
      <c r="C25" s="614" t="s">
        <v>18</v>
      </c>
      <c r="D25" s="648" t="s">
        <v>665</v>
      </c>
      <c r="E25" s="525"/>
    </row>
    <row r="26" spans="2:5" ht="15.6" x14ac:dyDescent="0.3">
      <c r="B26" s="611"/>
      <c r="C26" s="614" t="s">
        <v>19</v>
      </c>
      <c r="D26" s="648" t="s">
        <v>666</v>
      </c>
      <c r="E26" s="525"/>
    </row>
    <row r="27" spans="2:5" ht="15.6" x14ac:dyDescent="0.3">
      <c r="B27" s="611"/>
      <c r="C27" s="614" t="s">
        <v>21</v>
      </c>
      <c r="D27" s="649" t="s">
        <v>668</v>
      </c>
      <c r="E27" s="525"/>
    </row>
    <row r="28" spans="2:5" ht="15.6" x14ac:dyDescent="0.3">
      <c r="B28" s="611"/>
      <c r="C28" s="614" t="s">
        <v>755</v>
      </c>
      <c r="D28" s="649" t="s">
        <v>757</v>
      </c>
      <c r="E28" s="525"/>
    </row>
    <row r="29" spans="2:5" ht="15" thickBot="1" x14ac:dyDescent="0.35">
      <c r="B29" s="7"/>
      <c r="C29" s="8"/>
      <c r="D29" s="9"/>
      <c r="E29" s="10"/>
    </row>
    <row r="30" spans="2:5" s="12" customFormat="1" ht="9.6" x14ac:dyDescent="0.2">
      <c r="B30" s="11"/>
      <c r="D30" s="13"/>
    </row>
    <row r="32" spans="2:5" x14ac:dyDescent="0.3">
      <c r="B32" s="14"/>
    </row>
    <row r="33" spans="2:2" x14ac:dyDescent="0.3">
      <c r="B33" s="14"/>
    </row>
    <row r="34" spans="2:2" x14ac:dyDescent="0.3">
      <c r="B34" s="14"/>
    </row>
    <row r="35" spans="2:2" x14ac:dyDescent="0.3">
      <c r="B35" s="14"/>
    </row>
    <row r="36" spans="2:2" x14ac:dyDescent="0.3">
      <c r="B36" s="14"/>
    </row>
    <row r="37" spans="2:2" x14ac:dyDescent="0.3">
      <c r="B37" s="14"/>
    </row>
  </sheetData>
  <mergeCells count="6">
    <mergeCell ref="B1:E2"/>
    <mergeCell ref="B12:E12"/>
    <mergeCell ref="B11:E11"/>
    <mergeCell ref="B3:E3"/>
    <mergeCell ref="B5:E6"/>
    <mergeCell ref="B8:E8"/>
  </mergeCells>
  <printOptions horizontalCentered="1"/>
  <pageMargins left="0.2" right="0.2" top="0.25" bottom="0.5" header="0" footer="0.3"/>
  <pageSetup scale="88" orientation="portrait" r:id="rId1"/>
  <headerFooter>
    <oddFooter>&amp;CApproved By:  Bryon Nolan&amp;RApproval Date:  2/7/2019</oddFooter>
  </headerFooter>
  <rowBreaks count="1" manualBreakCount="1">
    <brk id="11" max="4"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tint="0.39997558519241921"/>
  </sheetPr>
  <dimension ref="A2:O18"/>
  <sheetViews>
    <sheetView workbookViewId="0">
      <selection activeCell="G21" sqref="G21"/>
    </sheetView>
  </sheetViews>
  <sheetFormatPr defaultRowHeight="14.4" x14ac:dyDescent="0.3"/>
  <cols>
    <col min="1" max="1" width="4.44140625" customWidth="1"/>
    <col min="14" max="14" width="10" customWidth="1"/>
    <col min="15" max="15" width="3.33203125" hidden="1" customWidth="1"/>
    <col min="257" max="257" width="4.44140625" customWidth="1"/>
    <col min="270" max="270" width="10" customWidth="1"/>
    <col min="271" max="271" width="0" hidden="1" customWidth="1"/>
    <col min="513" max="513" width="4.44140625" customWidth="1"/>
    <col min="526" max="526" width="10" customWidth="1"/>
    <col min="527" max="527" width="0" hidden="1" customWidth="1"/>
    <col min="769" max="769" width="4.44140625" customWidth="1"/>
    <col min="782" max="782" width="10" customWidth="1"/>
    <col min="783" max="783" width="0" hidden="1" customWidth="1"/>
    <col min="1025" max="1025" width="4.44140625" customWidth="1"/>
    <col min="1038" max="1038" width="10" customWidth="1"/>
    <col min="1039" max="1039" width="0" hidden="1" customWidth="1"/>
    <col min="1281" max="1281" width="4.44140625" customWidth="1"/>
    <col min="1294" max="1294" width="10" customWidth="1"/>
    <col min="1295" max="1295" width="0" hidden="1" customWidth="1"/>
    <col min="1537" max="1537" width="4.44140625" customWidth="1"/>
    <col min="1550" max="1550" width="10" customWidth="1"/>
    <col min="1551" max="1551" width="0" hidden="1" customWidth="1"/>
    <col min="1793" max="1793" width="4.44140625" customWidth="1"/>
    <col min="1806" max="1806" width="10" customWidth="1"/>
    <col min="1807" max="1807" width="0" hidden="1" customWidth="1"/>
    <col min="2049" max="2049" width="4.44140625" customWidth="1"/>
    <col min="2062" max="2062" width="10" customWidth="1"/>
    <col min="2063" max="2063" width="0" hidden="1" customWidth="1"/>
    <col min="2305" max="2305" width="4.44140625" customWidth="1"/>
    <col min="2318" max="2318" width="10" customWidth="1"/>
    <col min="2319" max="2319" width="0" hidden="1" customWidth="1"/>
    <col min="2561" max="2561" width="4.44140625" customWidth="1"/>
    <col min="2574" max="2574" width="10" customWidth="1"/>
    <col min="2575" max="2575" width="0" hidden="1" customWidth="1"/>
    <col min="2817" max="2817" width="4.44140625" customWidth="1"/>
    <col min="2830" max="2830" width="10" customWidth="1"/>
    <col min="2831" max="2831" width="0" hidden="1" customWidth="1"/>
    <col min="3073" max="3073" width="4.44140625" customWidth="1"/>
    <col min="3086" max="3086" width="10" customWidth="1"/>
    <col min="3087" max="3087" width="0" hidden="1" customWidth="1"/>
    <col min="3329" max="3329" width="4.44140625" customWidth="1"/>
    <col min="3342" max="3342" width="10" customWidth="1"/>
    <col min="3343" max="3343" width="0" hidden="1" customWidth="1"/>
    <col min="3585" max="3585" width="4.44140625" customWidth="1"/>
    <col min="3598" max="3598" width="10" customWidth="1"/>
    <col min="3599" max="3599" width="0" hidden="1" customWidth="1"/>
    <col min="3841" max="3841" width="4.44140625" customWidth="1"/>
    <col min="3854" max="3854" width="10" customWidth="1"/>
    <col min="3855" max="3855" width="0" hidden="1" customWidth="1"/>
    <col min="4097" max="4097" width="4.44140625" customWidth="1"/>
    <col min="4110" max="4110" width="10" customWidth="1"/>
    <col min="4111" max="4111" width="0" hidden="1" customWidth="1"/>
    <col min="4353" max="4353" width="4.44140625" customWidth="1"/>
    <col min="4366" max="4366" width="10" customWidth="1"/>
    <col min="4367" max="4367" width="0" hidden="1" customWidth="1"/>
    <col min="4609" max="4609" width="4.44140625" customWidth="1"/>
    <col min="4622" max="4622" width="10" customWidth="1"/>
    <col min="4623" max="4623" width="0" hidden="1" customWidth="1"/>
    <col min="4865" max="4865" width="4.44140625" customWidth="1"/>
    <col min="4878" max="4878" width="10" customWidth="1"/>
    <col min="4879" max="4879" width="0" hidden="1" customWidth="1"/>
    <col min="5121" max="5121" width="4.44140625" customWidth="1"/>
    <col min="5134" max="5134" width="10" customWidth="1"/>
    <col min="5135" max="5135" width="0" hidden="1" customWidth="1"/>
    <col min="5377" max="5377" width="4.44140625" customWidth="1"/>
    <col min="5390" max="5390" width="10" customWidth="1"/>
    <col min="5391" max="5391" width="0" hidden="1" customWidth="1"/>
    <col min="5633" max="5633" width="4.44140625" customWidth="1"/>
    <col min="5646" max="5646" width="10" customWidth="1"/>
    <col min="5647" max="5647" width="0" hidden="1" customWidth="1"/>
    <col min="5889" max="5889" width="4.44140625" customWidth="1"/>
    <col min="5902" max="5902" width="10" customWidth="1"/>
    <col min="5903" max="5903" width="0" hidden="1" customWidth="1"/>
    <col min="6145" max="6145" width="4.44140625" customWidth="1"/>
    <col min="6158" max="6158" width="10" customWidth="1"/>
    <col min="6159" max="6159" width="0" hidden="1" customWidth="1"/>
    <col min="6401" max="6401" width="4.44140625" customWidth="1"/>
    <col min="6414" max="6414" width="10" customWidth="1"/>
    <col min="6415" max="6415" width="0" hidden="1" customWidth="1"/>
    <col min="6657" max="6657" width="4.44140625" customWidth="1"/>
    <col min="6670" max="6670" width="10" customWidth="1"/>
    <col min="6671" max="6671" width="0" hidden="1" customWidth="1"/>
    <col min="6913" max="6913" width="4.44140625" customWidth="1"/>
    <col min="6926" max="6926" width="10" customWidth="1"/>
    <col min="6927" max="6927" width="0" hidden="1" customWidth="1"/>
    <col min="7169" max="7169" width="4.44140625" customWidth="1"/>
    <col min="7182" max="7182" width="10" customWidth="1"/>
    <col min="7183" max="7183" width="0" hidden="1" customWidth="1"/>
    <col min="7425" max="7425" width="4.44140625" customWidth="1"/>
    <col min="7438" max="7438" width="10" customWidth="1"/>
    <col min="7439" max="7439" width="0" hidden="1" customWidth="1"/>
    <col min="7681" max="7681" width="4.44140625" customWidth="1"/>
    <col min="7694" max="7694" width="10" customWidth="1"/>
    <col min="7695" max="7695" width="0" hidden="1" customWidth="1"/>
    <col min="7937" max="7937" width="4.44140625" customWidth="1"/>
    <col min="7950" max="7950" width="10" customWidth="1"/>
    <col min="7951" max="7951" width="0" hidden="1" customWidth="1"/>
    <col min="8193" max="8193" width="4.44140625" customWidth="1"/>
    <col min="8206" max="8206" width="10" customWidth="1"/>
    <col min="8207" max="8207" width="0" hidden="1" customWidth="1"/>
    <col min="8449" max="8449" width="4.44140625" customWidth="1"/>
    <col min="8462" max="8462" width="10" customWidth="1"/>
    <col min="8463" max="8463" width="0" hidden="1" customWidth="1"/>
    <col min="8705" max="8705" width="4.44140625" customWidth="1"/>
    <col min="8718" max="8718" width="10" customWidth="1"/>
    <col min="8719" max="8719" width="0" hidden="1" customWidth="1"/>
    <col min="8961" max="8961" width="4.44140625" customWidth="1"/>
    <col min="8974" max="8974" width="10" customWidth="1"/>
    <col min="8975" max="8975" width="0" hidden="1" customWidth="1"/>
    <col min="9217" max="9217" width="4.44140625" customWidth="1"/>
    <col min="9230" max="9230" width="10" customWidth="1"/>
    <col min="9231" max="9231" width="0" hidden="1" customWidth="1"/>
    <col min="9473" max="9473" width="4.44140625" customWidth="1"/>
    <col min="9486" max="9486" width="10" customWidth="1"/>
    <col min="9487" max="9487" width="0" hidden="1" customWidth="1"/>
    <col min="9729" max="9729" width="4.44140625" customWidth="1"/>
    <col min="9742" max="9742" width="10" customWidth="1"/>
    <col min="9743" max="9743" width="0" hidden="1" customWidth="1"/>
    <col min="9985" max="9985" width="4.44140625" customWidth="1"/>
    <col min="9998" max="9998" width="10" customWidth="1"/>
    <col min="9999" max="9999" width="0" hidden="1" customWidth="1"/>
    <col min="10241" max="10241" width="4.44140625" customWidth="1"/>
    <col min="10254" max="10254" width="10" customWidth="1"/>
    <col min="10255" max="10255" width="0" hidden="1" customWidth="1"/>
    <col min="10497" max="10497" width="4.44140625" customWidth="1"/>
    <col min="10510" max="10510" width="10" customWidth="1"/>
    <col min="10511" max="10511" width="0" hidden="1" customWidth="1"/>
    <col min="10753" max="10753" width="4.44140625" customWidth="1"/>
    <col min="10766" max="10766" width="10" customWidth="1"/>
    <col min="10767" max="10767" width="0" hidden="1" customWidth="1"/>
    <col min="11009" max="11009" width="4.44140625" customWidth="1"/>
    <col min="11022" max="11022" width="10" customWidth="1"/>
    <col min="11023" max="11023" width="0" hidden="1" customWidth="1"/>
    <col min="11265" max="11265" width="4.44140625" customWidth="1"/>
    <col min="11278" max="11278" width="10" customWidth="1"/>
    <col min="11279" max="11279" width="0" hidden="1" customWidth="1"/>
    <col min="11521" max="11521" width="4.44140625" customWidth="1"/>
    <col min="11534" max="11534" width="10" customWidth="1"/>
    <col min="11535" max="11535" width="0" hidden="1" customWidth="1"/>
    <col min="11777" max="11777" width="4.44140625" customWidth="1"/>
    <col min="11790" max="11790" width="10" customWidth="1"/>
    <col min="11791" max="11791" width="0" hidden="1" customWidth="1"/>
    <col min="12033" max="12033" width="4.44140625" customWidth="1"/>
    <col min="12046" max="12046" width="10" customWidth="1"/>
    <col min="12047" max="12047" width="0" hidden="1" customWidth="1"/>
    <col min="12289" max="12289" width="4.44140625" customWidth="1"/>
    <col min="12302" max="12302" width="10" customWidth="1"/>
    <col min="12303" max="12303" width="0" hidden="1" customWidth="1"/>
    <col min="12545" max="12545" width="4.44140625" customWidth="1"/>
    <col min="12558" max="12558" width="10" customWidth="1"/>
    <col min="12559" max="12559" width="0" hidden="1" customWidth="1"/>
    <col min="12801" max="12801" width="4.44140625" customWidth="1"/>
    <col min="12814" max="12814" width="10" customWidth="1"/>
    <col min="12815" max="12815" width="0" hidden="1" customWidth="1"/>
    <col min="13057" max="13057" width="4.44140625" customWidth="1"/>
    <col min="13070" max="13070" width="10" customWidth="1"/>
    <col min="13071" max="13071" width="0" hidden="1" customWidth="1"/>
    <col min="13313" max="13313" width="4.44140625" customWidth="1"/>
    <col min="13326" max="13326" width="10" customWidth="1"/>
    <col min="13327" max="13327" width="0" hidden="1" customWidth="1"/>
    <col min="13569" max="13569" width="4.44140625" customWidth="1"/>
    <col min="13582" max="13582" width="10" customWidth="1"/>
    <col min="13583" max="13583" width="0" hidden="1" customWidth="1"/>
    <col min="13825" max="13825" width="4.44140625" customWidth="1"/>
    <col min="13838" max="13838" width="10" customWidth="1"/>
    <col min="13839" max="13839" width="0" hidden="1" customWidth="1"/>
    <col min="14081" max="14081" width="4.44140625" customWidth="1"/>
    <col min="14094" max="14094" width="10" customWidth="1"/>
    <col min="14095" max="14095" width="0" hidden="1" customWidth="1"/>
    <col min="14337" max="14337" width="4.44140625" customWidth="1"/>
    <col min="14350" max="14350" width="10" customWidth="1"/>
    <col min="14351" max="14351" width="0" hidden="1" customWidth="1"/>
    <col min="14593" max="14593" width="4.44140625" customWidth="1"/>
    <col min="14606" max="14606" width="10" customWidth="1"/>
    <col min="14607" max="14607" width="0" hidden="1" customWidth="1"/>
    <col min="14849" max="14849" width="4.44140625" customWidth="1"/>
    <col min="14862" max="14862" width="10" customWidth="1"/>
    <col min="14863" max="14863" width="0" hidden="1" customWidth="1"/>
    <col min="15105" max="15105" width="4.44140625" customWidth="1"/>
    <col min="15118" max="15118" width="10" customWidth="1"/>
    <col min="15119" max="15119" width="0" hidden="1" customWidth="1"/>
    <col min="15361" max="15361" width="4.44140625" customWidth="1"/>
    <col min="15374" max="15374" width="10" customWidth="1"/>
    <col min="15375" max="15375" width="0" hidden="1" customWidth="1"/>
    <col min="15617" max="15617" width="4.44140625" customWidth="1"/>
    <col min="15630" max="15630" width="10" customWidth="1"/>
    <col min="15631" max="15631" width="0" hidden="1" customWidth="1"/>
    <col min="15873" max="15873" width="4.44140625" customWidth="1"/>
    <col min="15886" max="15886" width="10" customWidth="1"/>
    <col min="15887" max="15887" width="0" hidden="1" customWidth="1"/>
    <col min="16129" max="16129" width="4.44140625" customWidth="1"/>
    <col min="16142" max="16142" width="10" customWidth="1"/>
    <col min="16143" max="16143" width="0" hidden="1" customWidth="1"/>
  </cols>
  <sheetData>
    <row r="2" spans="1:15" ht="43.2" customHeight="1" x14ac:dyDescent="0.3"/>
    <row r="3" spans="1:15" x14ac:dyDescent="0.3">
      <c r="A3" s="517"/>
      <c r="B3" s="1802" t="s">
        <v>471</v>
      </c>
      <c r="C3" s="1802"/>
      <c r="D3" s="1802"/>
      <c r="E3" s="1802"/>
      <c r="F3" s="1802"/>
      <c r="G3" s="1802"/>
      <c r="H3" s="1802"/>
      <c r="I3" s="1802"/>
      <c r="J3" s="1802"/>
      <c r="K3" s="1802"/>
      <c r="L3" s="1802"/>
      <c r="M3" s="1802"/>
      <c r="N3" s="1802"/>
      <c r="O3" s="1802"/>
    </row>
    <row r="4" spans="1:15" x14ac:dyDescent="0.3">
      <c r="A4" s="518">
        <v>1</v>
      </c>
      <c r="B4" s="1803" t="s">
        <v>472</v>
      </c>
      <c r="C4" s="1803"/>
      <c r="D4" s="1803"/>
      <c r="E4" s="1803"/>
      <c r="F4" s="1803"/>
      <c r="G4" s="1803"/>
      <c r="H4" s="1803"/>
      <c r="I4" s="1803"/>
      <c r="J4" s="1803"/>
      <c r="K4" s="1803"/>
      <c r="L4" s="1803"/>
      <c r="M4" s="1803"/>
      <c r="N4" s="1803"/>
      <c r="O4" s="1803"/>
    </row>
    <row r="5" spans="1:15" x14ac:dyDescent="0.3">
      <c r="A5" s="518">
        <v>2</v>
      </c>
      <c r="B5" s="1803" t="s">
        <v>479</v>
      </c>
      <c r="C5" s="1803"/>
      <c r="D5" s="1803"/>
      <c r="E5" s="1803"/>
      <c r="F5" s="1803"/>
      <c r="G5" s="1803"/>
      <c r="H5" s="1803"/>
      <c r="I5" s="1803"/>
      <c r="J5" s="1803"/>
      <c r="K5" s="1803"/>
      <c r="L5" s="1803"/>
      <c r="M5" s="1803"/>
      <c r="N5" s="1803"/>
      <c r="O5" s="1803"/>
    </row>
    <row r="6" spans="1:15" x14ac:dyDescent="0.3">
      <c r="A6" s="518">
        <v>3</v>
      </c>
      <c r="B6" s="1804" t="s">
        <v>473</v>
      </c>
      <c r="C6" s="1805"/>
      <c r="D6" s="1805"/>
      <c r="E6" s="1805"/>
      <c r="F6" s="1805"/>
      <c r="G6" s="1805"/>
      <c r="H6" s="1805"/>
      <c r="I6" s="1805"/>
      <c r="J6" s="1805"/>
      <c r="K6" s="1805"/>
      <c r="L6" s="1805"/>
      <c r="M6" s="1805"/>
      <c r="N6" s="1805"/>
      <c r="O6" s="1806"/>
    </row>
    <row r="7" spans="1:15" x14ac:dyDescent="0.3">
      <c r="A7" s="518">
        <v>4</v>
      </c>
      <c r="B7" s="1804" t="s">
        <v>474</v>
      </c>
      <c r="C7" s="1805"/>
      <c r="D7" s="1805"/>
      <c r="E7" s="1805"/>
      <c r="F7" s="1805"/>
      <c r="G7" s="1805"/>
      <c r="H7" s="1805"/>
      <c r="I7" s="1805"/>
      <c r="J7" s="1805"/>
      <c r="K7" s="1805"/>
      <c r="L7" s="1805"/>
      <c r="M7" s="1805"/>
      <c r="N7" s="1805"/>
      <c r="O7" s="1806"/>
    </row>
    <row r="8" spans="1:15" x14ac:dyDescent="0.3">
      <c r="A8" s="518">
        <v>5</v>
      </c>
      <c r="B8" s="1711" t="s">
        <v>467</v>
      </c>
      <c r="C8" s="1711"/>
      <c r="D8" s="1711"/>
      <c r="E8" s="1711"/>
      <c r="F8" s="1711"/>
      <c r="G8" s="1711"/>
      <c r="H8" s="1711"/>
      <c r="I8" s="1711"/>
      <c r="J8" s="1711"/>
      <c r="K8" s="1711"/>
      <c r="L8" s="1711"/>
      <c r="M8" s="1711"/>
      <c r="N8" s="1711"/>
      <c r="O8" s="1711"/>
    </row>
    <row r="9" spans="1:15" x14ac:dyDescent="0.3">
      <c r="A9" s="518">
        <v>6</v>
      </c>
      <c r="B9" s="1807" t="s">
        <v>475</v>
      </c>
      <c r="C9" s="1807"/>
      <c r="D9" s="1807"/>
      <c r="E9" s="1807"/>
      <c r="F9" s="1807"/>
      <c r="G9" s="1807"/>
      <c r="H9" s="1807"/>
      <c r="I9" s="1807"/>
      <c r="J9" s="1807"/>
      <c r="K9" s="1807"/>
      <c r="L9" s="1807"/>
      <c r="M9" s="1807"/>
      <c r="N9" s="1807"/>
      <c r="O9" s="1807"/>
    </row>
    <row r="10" spans="1:15" x14ac:dyDescent="0.3">
      <c r="A10" s="517"/>
      <c r="B10" s="517"/>
      <c r="C10" s="517"/>
      <c r="D10" s="517"/>
      <c r="E10" s="517"/>
      <c r="F10" s="517"/>
      <c r="G10" s="517"/>
      <c r="H10" s="517"/>
      <c r="I10" s="517"/>
      <c r="J10" s="517"/>
      <c r="K10" s="517"/>
      <c r="L10" s="517"/>
      <c r="M10" s="517"/>
      <c r="N10" s="517"/>
      <c r="O10" s="517"/>
    </row>
    <row r="11" spans="1:15" x14ac:dyDescent="0.3">
      <c r="A11" s="517"/>
      <c r="B11" s="517"/>
      <c r="C11" s="517"/>
      <c r="D11" s="517"/>
      <c r="E11" s="517"/>
      <c r="F11" s="517"/>
      <c r="G11" s="517"/>
      <c r="H11" s="517"/>
      <c r="I11" s="517"/>
      <c r="J11" s="517"/>
      <c r="K11" s="517"/>
      <c r="L11" s="517"/>
      <c r="M11" s="517"/>
      <c r="N11" s="517"/>
      <c r="O11" s="517"/>
    </row>
    <row r="12" spans="1:15" x14ac:dyDescent="0.3">
      <c r="A12" s="517"/>
      <c r="B12" s="1802" t="s">
        <v>476</v>
      </c>
      <c r="C12" s="1802"/>
      <c r="D12" s="1802"/>
      <c r="E12" s="1802"/>
      <c r="F12" s="1802"/>
      <c r="G12" s="1802"/>
      <c r="H12" s="1802"/>
      <c r="I12" s="1802"/>
      <c r="J12" s="1802"/>
      <c r="K12" s="1802"/>
      <c r="L12" s="1802"/>
      <c r="M12" s="1802"/>
      <c r="N12" s="1802"/>
      <c r="O12" s="1802"/>
    </row>
    <row r="13" spans="1:15" x14ac:dyDescent="0.3">
      <c r="A13" s="518">
        <v>1</v>
      </c>
      <c r="B13" s="1803" t="s">
        <v>480</v>
      </c>
      <c r="C13" s="1803"/>
      <c r="D13" s="1803"/>
      <c r="E13" s="1803"/>
      <c r="F13" s="1803"/>
      <c r="G13" s="1803"/>
      <c r="H13" s="1803"/>
      <c r="I13" s="1803"/>
      <c r="J13" s="1803"/>
      <c r="K13" s="1803"/>
      <c r="L13" s="1803"/>
      <c r="M13" s="1803"/>
      <c r="N13" s="1803"/>
      <c r="O13" s="1803"/>
    </row>
    <row r="14" spans="1:15" x14ac:dyDescent="0.3">
      <c r="A14" s="518">
        <v>2</v>
      </c>
      <c r="B14" s="1803" t="s">
        <v>481</v>
      </c>
      <c r="C14" s="1803"/>
      <c r="D14" s="1803"/>
      <c r="E14" s="1803"/>
      <c r="F14" s="1803"/>
      <c r="G14" s="1803"/>
      <c r="H14" s="1803"/>
      <c r="I14" s="1803"/>
      <c r="J14" s="1803"/>
      <c r="K14" s="1803"/>
      <c r="L14" s="1803"/>
      <c r="M14" s="1803"/>
      <c r="N14" s="1803"/>
      <c r="O14" s="1803"/>
    </row>
    <row r="15" spans="1:15" x14ac:dyDescent="0.3">
      <c r="A15" s="518">
        <v>3</v>
      </c>
      <c r="B15" s="1804" t="s">
        <v>477</v>
      </c>
      <c r="C15" s="1805"/>
      <c r="D15" s="1805"/>
      <c r="E15" s="1805"/>
      <c r="F15" s="1805"/>
      <c r="G15" s="1805"/>
      <c r="H15" s="1805"/>
      <c r="I15" s="1805"/>
      <c r="J15" s="1805"/>
      <c r="K15" s="1805"/>
      <c r="L15" s="1805"/>
      <c r="M15" s="1805"/>
      <c r="N15" s="1805"/>
      <c r="O15" s="1806"/>
    </row>
    <row r="16" spans="1:15" x14ac:dyDescent="0.3">
      <c r="A16" s="518">
        <v>4</v>
      </c>
      <c r="B16" s="1804" t="s">
        <v>478</v>
      </c>
      <c r="C16" s="1805"/>
      <c r="D16" s="1805"/>
      <c r="E16" s="1805"/>
      <c r="F16" s="1805"/>
      <c r="G16" s="1805"/>
      <c r="H16" s="1805"/>
      <c r="I16" s="1805"/>
      <c r="J16" s="1805"/>
      <c r="K16" s="1805"/>
      <c r="L16" s="1805"/>
      <c r="M16" s="1805"/>
      <c r="N16" s="1805"/>
      <c r="O16" s="1806"/>
    </row>
    <row r="17" spans="1:15" x14ac:dyDescent="0.3">
      <c r="A17" s="518">
        <v>5</v>
      </c>
      <c r="B17" s="1711" t="s">
        <v>467</v>
      </c>
      <c r="C17" s="1711"/>
      <c r="D17" s="1711"/>
      <c r="E17" s="1711"/>
      <c r="F17" s="1711"/>
      <c r="G17" s="1711"/>
      <c r="H17" s="1711"/>
      <c r="I17" s="1711"/>
      <c r="J17" s="1711"/>
      <c r="K17" s="1711"/>
      <c r="L17" s="1711"/>
      <c r="M17" s="1711"/>
      <c r="N17" s="1711"/>
      <c r="O17" s="1711"/>
    </row>
    <row r="18" spans="1:15" x14ac:dyDescent="0.3">
      <c r="A18" s="518">
        <v>6</v>
      </c>
      <c r="B18" s="1807" t="s">
        <v>475</v>
      </c>
      <c r="C18" s="1807"/>
      <c r="D18" s="1807"/>
      <c r="E18" s="1807"/>
      <c r="F18" s="1807"/>
      <c r="G18" s="1807"/>
      <c r="H18" s="1807"/>
      <c r="I18" s="1807"/>
      <c r="J18" s="1807"/>
      <c r="K18" s="1807"/>
      <c r="L18" s="1807"/>
      <c r="M18" s="1807"/>
      <c r="N18" s="1807"/>
      <c r="O18" s="1807"/>
    </row>
  </sheetData>
  <mergeCells count="14">
    <mergeCell ref="B17:O17"/>
    <mergeCell ref="B18:O18"/>
    <mergeCell ref="B9:O9"/>
    <mergeCell ref="B12:O12"/>
    <mergeCell ref="B13:O13"/>
    <mergeCell ref="B14:O14"/>
    <mergeCell ref="B15:O15"/>
    <mergeCell ref="B16:O16"/>
    <mergeCell ref="B8:O8"/>
    <mergeCell ref="B3:O3"/>
    <mergeCell ref="B4:O4"/>
    <mergeCell ref="B5:O5"/>
    <mergeCell ref="B6:O6"/>
    <mergeCell ref="B7:O7"/>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tint="0.39997558519241921"/>
  </sheetPr>
  <dimension ref="A1:L177"/>
  <sheetViews>
    <sheetView workbookViewId="0">
      <selection activeCell="Q48" sqref="Q48"/>
    </sheetView>
  </sheetViews>
  <sheetFormatPr defaultColWidth="9.109375" defaultRowHeight="13.2" x14ac:dyDescent="0.25"/>
  <cols>
    <col min="1" max="1" width="1.6640625" style="318" customWidth="1"/>
    <col min="2" max="2" width="11.6640625" style="318" customWidth="1"/>
    <col min="3" max="8" width="8.6640625" style="318" customWidth="1"/>
    <col min="9" max="9" width="11.88671875" style="318" customWidth="1"/>
    <col min="10" max="10" width="9.6640625" style="345" customWidth="1"/>
    <col min="11" max="11" width="7" style="318" customWidth="1"/>
    <col min="12" max="12" width="5.6640625" style="318" customWidth="1"/>
    <col min="13" max="256" width="9.109375" style="318"/>
    <col min="257" max="257" width="1.6640625" style="318" customWidth="1"/>
    <col min="258" max="258" width="11.6640625" style="318" customWidth="1"/>
    <col min="259" max="264" width="8.6640625" style="318" customWidth="1"/>
    <col min="265" max="265" width="11.88671875" style="318" customWidth="1"/>
    <col min="266" max="266" width="9.6640625" style="318" customWidth="1"/>
    <col min="267" max="267" width="7" style="318" customWidth="1"/>
    <col min="268" max="268" width="5.6640625" style="318" customWidth="1"/>
    <col min="269" max="512" width="9.109375" style="318"/>
    <col min="513" max="513" width="1.6640625" style="318" customWidth="1"/>
    <col min="514" max="514" width="11.6640625" style="318" customWidth="1"/>
    <col min="515" max="520" width="8.6640625" style="318" customWidth="1"/>
    <col min="521" max="521" width="11.88671875" style="318" customWidth="1"/>
    <col min="522" max="522" width="9.6640625" style="318" customWidth="1"/>
    <col min="523" max="523" width="7" style="318" customWidth="1"/>
    <col min="524" max="524" width="5.6640625" style="318" customWidth="1"/>
    <col min="525" max="768" width="9.109375" style="318"/>
    <col min="769" max="769" width="1.6640625" style="318" customWidth="1"/>
    <col min="770" max="770" width="11.6640625" style="318" customWidth="1"/>
    <col min="771" max="776" width="8.6640625" style="318" customWidth="1"/>
    <col min="777" max="777" width="11.88671875" style="318" customWidth="1"/>
    <col min="778" max="778" width="9.6640625" style="318" customWidth="1"/>
    <col min="779" max="779" width="7" style="318" customWidth="1"/>
    <col min="780" max="780" width="5.6640625" style="318" customWidth="1"/>
    <col min="781" max="1024" width="9.109375" style="318"/>
    <col min="1025" max="1025" width="1.6640625" style="318" customWidth="1"/>
    <col min="1026" max="1026" width="11.6640625" style="318" customWidth="1"/>
    <col min="1027" max="1032" width="8.6640625" style="318" customWidth="1"/>
    <col min="1033" max="1033" width="11.88671875" style="318" customWidth="1"/>
    <col min="1034" max="1034" width="9.6640625" style="318" customWidth="1"/>
    <col min="1035" max="1035" width="7" style="318" customWidth="1"/>
    <col min="1036" max="1036" width="5.6640625" style="318" customWidth="1"/>
    <col min="1037" max="1280" width="9.109375" style="318"/>
    <col min="1281" max="1281" width="1.6640625" style="318" customWidth="1"/>
    <col min="1282" max="1282" width="11.6640625" style="318" customWidth="1"/>
    <col min="1283" max="1288" width="8.6640625" style="318" customWidth="1"/>
    <col min="1289" max="1289" width="11.88671875" style="318" customWidth="1"/>
    <col min="1290" max="1290" width="9.6640625" style="318" customWidth="1"/>
    <col min="1291" max="1291" width="7" style="318" customWidth="1"/>
    <col min="1292" max="1292" width="5.6640625" style="318" customWidth="1"/>
    <col min="1293" max="1536" width="9.109375" style="318"/>
    <col min="1537" max="1537" width="1.6640625" style="318" customWidth="1"/>
    <col min="1538" max="1538" width="11.6640625" style="318" customWidth="1"/>
    <col min="1539" max="1544" width="8.6640625" style="318" customWidth="1"/>
    <col min="1545" max="1545" width="11.88671875" style="318" customWidth="1"/>
    <col min="1546" max="1546" width="9.6640625" style="318" customWidth="1"/>
    <col min="1547" max="1547" width="7" style="318" customWidth="1"/>
    <col min="1548" max="1548" width="5.6640625" style="318" customWidth="1"/>
    <col min="1549" max="1792" width="9.109375" style="318"/>
    <col min="1793" max="1793" width="1.6640625" style="318" customWidth="1"/>
    <col min="1794" max="1794" width="11.6640625" style="318" customWidth="1"/>
    <col min="1795" max="1800" width="8.6640625" style="318" customWidth="1"/>
    <col min="1801" max="1801" width="11.88671875" style="318" customWidth="1"/>
    <col min="1802" max="1802" width="9.6640625" style="318" customWidth="1"/>
    <col min="1803" max="1803" width="7" style="318" customWidth="1"/>
    <col min="1804" max="1804" width="5.6640625" style="318" customWidth="1"/>
    <col min="1805" max="2048" width="9.109375" style="318"/>
    <col min="2049" max="2049" width="1.6640625" style="318" customWidth="1"/>
    <col min="2050" max="2050" width="11.6640625" style="318" customWidth="1"/>
    <col min="2051" max="2056" width="8.6640625" style="318" customWidth="1"/>
    <col min="2057" max="2057" width="11.88671875" style="318" customWidth="1"/>
    <col min="2058" max="2058" width="9.6640625" style="318" customWidth="1"/>
    <col min="2059" max="2059" width="7" style="318" customWidth="1"/>
    <col min="2060" max="2060" width="5.6640625" style="318" customWidth="1"/>
    <col min="2061" max="2304" width="9.109375" style="318"/>
    <col min="2305" max="2305" width="1.6640625" style="318" customWidth="1"/>
    <col min="2306" max="2306" width="11.6640625" style="318" customWidth="1"/>
    <col min="2307" max="2312" width="8.6640625" style="318" customWidth="1"/>
    <col min="2313" max="2313" width="11.88671875" style="318" customWidth="1"/>
    <col min="2314" max="2314" width="9.6640625" style="318" customWidth="1"/>
    <col min="2315" max="2315" width="7" style="318" customWidth="1"/>
    <col min="2316" max="2316" width="5.6640625" style="318" customWidth="1"/>
    <col min="2317" max="2560" width="9.109375" style="318"/>
    <col min="2561" max="2561" width="1.6640625" style="318" customWidth="1"/>
    <col min="2562" max="2562" width="11.6640625" style="318" customWidth="1"/>
    <col min="2563" max="2568" width="8.6640625" style="318" customWidth="1"/>
    <col min="2569" max="2569" width="11.88671875" style="318" customWidth="1"/>
    <col min="2570" max="2570" width="9.6640625" style="318" customWidth="1"/>
    <col min="2571" max="2571" width="7" style="318" customWidth="1"/>
    <col min="2572" max="2572" width="5.6640625" style="318" customWidth="1"/>
    <col min="2573" max="2816" width="9.109375" style="318"/>
    <col min="2817" max="2817" width="1.6640625" style="318" customWidth="1"/>
    <col min="2818" max="2818" width="11.6640625" style="318" customWidth="1"/>
    <col min="2819" max="2824" width="8.6640625" style="318" customWidth="1"/>
    <col min="2825" max="2825" width="11.88671875" style="318" customWidth="1"/>
    <col min="2826" max="2826" width="9.6640625" style="318" customWidth="1"/>
    <col min="2827" max="2827" width="7" style="318" customWidth="1"/>
    <col min="2828" max="2828" width="5.6640625" style="318" customWidth="1"/>
    <col min="2829" max="3072" width="9.109375" style="318"/>
    <col min="3073" max="3073" width="1.6640625" style="318" customWidth="1"/>
    <col min="3074" max="3074" width="11.6640625" style="318" customWidth="1"/>
    <col min="3075" max="3080" width="8.6640625" style="318" customWidth="1"/>
    <col min="3081" max="3081" width="11.88671875" style="318" customWidth="1"/>
    <col min="3082" max="3082" width="9.6640625" style="318" customWidth="1"/>
    <col min="3083" max="3083" width="7" style="318" customWidth="1"/>
    <col min="3084" max="3084" width="5.6640625" style="318" customWidth="1"/>
    <col min="3085" max="3328" width="9.109375" style="318"/>
    <col min="3329" max="3329" width="1.6640625" style="318" customWidth="1"/>
    <col min="3330" max="3330" width="11.6640625" style="318" customWidth="1"/>
    <col min="3331" max="3336" width="8.6640625" style="318" customWidth="1"/>
    <col min="3337" max="3337" width="11.88671875" style="318" customWidth="1"/>
    <col min="3338" max="3338" width="9.6640625" style="318" customWidth="1"/>
    <col min="3339" max="3339" width="7" style="318" customWidth="1"/>
    <col min="3340" max="3340" width="5.6640625" style="318" customWidth="1"/>
    <col min="3341" max="3584" width="9.109375" style="318"/>
    <col min="3585" max="3585" width="1.6640625" style="318" customWidth="1"/>
    <col min="3586" max="3586" width="11.6640625" style="318" customWidth="1"/>
    <col min="3587" max="3592" width="8.6640625" style="318" customWidth="1"/>
    <col min="3593" max="3593" width="11.88671875" style="318" customWidth="1"/>
    <col min="3594" max="3594" width="9.6640625" style="318" customWidth="1"/>
    <col min="3595" max="3595" width="7" style="318" customWidth="1"/>
    <col min="3596" max="3596" width="5.6640625" style="318" customWidth="1"/>
    <col min="3597" max="3840" width="9.109375" style="318"/>
    <col min="3841" max="3841" width="1.6640625" style="318" customWidth="1"/>
    <col min="3842" max="3842" width="11.6640625" style="318" customWidth="1"/>
    <col min="3843" max="3848" width="8.6640625" style="318" customWidth="1"/>
    <col min="3849" max="3849" width="11.88671875" style="318" customWidth="1"/>
    <col min="3850" max="3850" width="9.6640625" style="318" customWidth="1"/>
    <col min="3851" max="3851" width="7" style="318" customWidth="1"/>
    <col min="3852" max="3852" width="5.6640625" style="318" customWidth="1"/>
    <col min="3853" max="4096" width="9.109375" style="318"/>
    <col min="4097" max="4097" width="1.6640625" style="318" customWidth="1"/>
    <col min="4098" max="4098" width="11.6640625" style="318" customWidth="1"/>
    <col min="4099" max="4104" width="8.6640625" style="318" customWidth="1"/>
    <col min="4105" max="4105" width="11.88671875" style="318" customWidth="1"/>
    <col min="4106" max="4106" width="9.6640625" style="318" customWidth="1"/>
    <col min="4107" max="4107" width="7" style="318" customWidth="1"/>
    <col min="4108" max="4108" width="5.6640625" style="318" customWidth="1"/>
    <col min="4109" max="4352" width="9.109375" style="318"/>
    <col min="4353" max="4353" width="1.6640625" style="318" customWidth="1"/>
    <col min="4354" max="4354" width="11.6640625" style="318" customWidth="1"/>
    <col min="4355" max="4360" width="8.6640625" style="318" customWidth="1"/>
    <col min="4361" max="4361" width="11.88671875" style="318" customWidth="1"/>
    <col min="4362" max="4362" width="9.6640625" style="318" customWidth="1"/>
    <col min="4363" max="4363" width="7" style="318" customWidth="1"/>
    <col min="4364" max="4364" width="5.6640625" style="318" customWidth="1"/>
    <col min="4365" max="4608" width="9.109375" style="318"/>
    <col min="4609" max="4609" width="1.6640625" style="318" customWidth="1"/>
    <col min="4610" max="4610" width="11.6640625" style="318" customWidth="1"/>
    <col min="4611" max="4616" width="8.6640625" style="318" customWidth="1"/>
    <col min="4617" max="4617" width="11.88671875" style="318" customWidth="1"/>
    <col min="4618" max="4618" width="9.6640625" style="318" customWidth="1"/>
    <col min="4619" max="4619" width="7" style="318" customWidth="1"/>
    <col min="4620" max="4620" width="5.6640625" style="318" customWidth="1"/>
    <col min="4621" max="4864" width="9.109375" style="318"/>
    <col min="4865" max="4865" width="1.6640625" style="318" customWidth="1"/>
    <col min="4866" max="4866" width="11.6640625" style="318" customWidth="1"/>
    <col min="4867" max="4872" width="8.6640625" style="318" customWidth="1"/>
    <col min="4873" max="4873" width="11.88671875" style="318" customWidth="1"/>
    <col min="4874" max="4874" width="9.6640625" style="318" customWidth="1"/>
    <col min="4875" max="4875" width="7" style="318" customWidth="1"/>
    <col min="4876" max="4876" width="5.6640625" style="318" customWidth="1"/>
    <col min="4877" max="5120" width="9.109375" style="318"/>
    <col min="5121" max="5121" width="1.6640625" style="318" customWidth="1"/>
    <col min="5122" max="5122" width="11.6640625" style="318" customWidth="1"/>
    <col min="5123" max="5128" width="8.6640625" style="318" customWidth="1"/>
    <col min="5129" max="5129" width="11.88671875" style="318" customWidth="1"/>
    <col min="5130" max="5130" width="9.6640625" style="318" customWidth="1"/>
    <col min="5131" max="5131" width="7" style="318" customWidth="1"/>
    <col min="5132" max="5132" width="5.6640625" style="318" customWidth="1"/>
    <col min="5133" max="5376" width="9.109375" style="318"/>
    <col min="5377" max="5377" width="1.6640625" style="318" customWidth="1"/>
    <col min="5378" max="5378" width="11.6640625" style="318" customWidth="1"/>
    <col min="5379" max="5384" width="8.6640625" style="318" customWidth="1"/>
    <col min="5385" max="5385" width="11.88671875" style="318" customWidth="1"/>
    <col min="5386" max="5386" width="9.6640625" style="318" customWidth="1"/>
    <col min="5387" max="5387" width="7" style="318" customWidth="1"/>
    <col min="5388" max="5388" width="5.6640625" style="318" customWidth="1"/>
    <col min="5389" max="5632" width="9.109375" style="318"/>
    <col min="5633" max="5633" width="1.6640625" style="318" customWidth="1"/>
    <col min="5634" max="5634" width="11.6640625" style="318" customWidth="1"/>
    <col min="5635" max="5640" width="8.6640625" style="318" customWidth="1"/>
    <col min="5641" max="5641" width="11.88671875" style="318" customWidth="1"/>
    <col min="5642" max="5642" width="9.6640625" style="318" customWidth="1"/>
    <col min="5643" max="5643" width="7" style="318" customWidth="1"/>
    <col min="5644" max="5644" width="5.6640625" style="318" customWidth="1"/>
    <col min="5645" max="5888" width="9.109375" style="318"/>
    <col min="5889" max="5889" width="1.6640625" style="318" customWidth="1"/>
    <col min="5890" max="5890" width="11.6640625" style="318" customWidth="1"/>
    <col min="5891" max="5896" width="8.6640625" style="318" customWidth="1"/>
    <col min="5897" max="5897" width="11.88671875" style="318" customWidth="1"/>
    <col min="5898" max="5898" width="9.6640625" style="318" customWidth="1"/>
    <col min="5899" max="5899" width="7" style="318" customWidth="1"/>
    <col min="5900" max="5900" width="5.6640625" style="318" customWidth="1"/>
    <col min="5901" max="6144" width="9.109375" style="318"/>
    <col min="6145" max="6145" width="1.6640625" style="318" customWidth="1"/>
    <col min="6146" max="6146" width="11.6640625" style="318" customWidth="1"/>
    <col min="6147" max="6152" width="8.6640625" style="318" customWidth="1"/>
    <col min="6153" max="6153" width="11.88671875" style="318" customWidth="1"/>
    <col min="6154" max="6154" width="9.6640625" style="318" customWidth="1"/>
    <col min="6155" max="6155" width="7" style="318" customWidth="1"/>
    <col min="6156" max="6156" width="5.6640625" style="318" customWidth="1"/>
    <col min="6157" max="6400" width="9.109375" style="318"/>
    <col min="6401" max="6401" width="1.6640625" style="318" customWidth="1"/>
    <col min="6402" max="6402" width="11.6640625" style="318" customWidth="1"/>
    <col min="6403" max="6408" width="8.6640625" style="318" customWidth="1"/>
    <col min="6409" max="6409" width="11.88671875" style="318" customWidth="1"/>
    <col min="6410" max="6410" width="9.6640625" style="318" customWidth="1"/>
    <col min="6411" max="6411" width="7" style="318" customWidth="1"/>
    <col min="6412" max="6412" width="5.6640625" style="318" customWidth="1"/>
    <col min="6413" max="6656" width="9.109375" style="318"/>
    <col min="6657" max="6657" width="1.6640625" style="318" customWidth="1"/>
    <col min="6658" max="6658" width="11.6640625" style="318" customWidth="1"/>
    <col min="6659" max="6664" width="8.6640625" style="318" customWidth="1"/>
    <col min="6665" max="6665" width="11.88671875" style="318" customWidth="1"/>
    <col min="6666" max="6666" width="9.6640625" style="318" customWidth="1"/>
    <col min="6667" max="6667" width="7" style="318" customWidth="1"/>
    <col min="6668" max="6668" width="5.6640625" style="318" customWidth="1"/>
    <col min="6669" max="6912" width="9.109375" style="318"/>
    <col min="6913" max="6913" width="1.6640625" style="318" customWidth="1"/>
    <col min="6914" max="6914" width="11.6640625" style="318" customWidth="1"/>
    <col min="6915" max="6920" width="8.6640625" style="318" customWidth="1"/>
    <col min="6921" max="6921" width="11.88671875" style="318" customWidth="1"/>
    <col min="6922" max="6922" width="9.6640625" style="318" customWidth="1"/>
    <col min="6923" max="6923" width="7" style="318" customWidth="1"/>
    <col min="6924" max="6924" width="5.6640625" style="318" customWidth="1"/>
    <col min="6925" max="7168" width="9.109375" style="318"/>
    <col min="7169" max="7169" width="1.6640625" style="318" customWidth="1"/>
    <col min="7170" max="7170" width="11.6640625" style="318" customWidth="1"/>
    <col min="7171" max="7176" width="8.6640625" style="318" customWidth="1"/>
    <col min="7177" max="7177" width="11.88671875" style="318" customWidth="1"/>
    <col min="7178" max="7178" width="9.6640625" style="318" customWidth="1"/>
    <col min="7179" max="7179" width="7" style="318" customWidth="1"/>
    <col min="7180" max="7180" width="5.6640625" style="318" customWidth="1"/>
    <col min="7181" max="7424" width="9.109375" style="318"/>
    <col min="7425" max="7425" width="1.6640625" style="318" customWidth="1"/>
    <col min="7426" max="7426" width="11.6640625" style="318" customWidth="1"/>
    <col min="7427" max="7432" width="8.6640625" style="318" customWidth="1"/>
    <col min="7433" max="7433" width="11.88671875" style="318" customWidth="1"/>
    <col min="7434" max="7434" width="9.6640625" style="318" customWidth="1"/>
    <col min="7435" max="7435" width="7" style="318" customWidth="1"/>
    <col min="7436" max="7436" width="5.6640625" style="318" customWidth="1"/>
    <col min="7437" max="7680" width="9.109375" style="318"/>
    <col min="7681" max="7681" width="1.6640625" style="318" customWidth="1"/>
    <col min="7682" max="7682" width="11.6640625" style="318" customWidth="1"/>
    <col min="7683" max="7688" width="8.6640625" style="318" customWidth="1"/>
    <col min="7689" max="7689" width="11.88671875" style="318" customWidth="1"/>
    <col min="7690" max="7690" width="9.6640625" style="318" customWidth="1"/>
    <col min="7691" max="7691" width="7" style="318" customWidth="1"/>
    <col min="7692" max="7692" width="5.6640625" style="318" customWidth="1"/>
    <col min="7693" max="7936" width="9.109375" style="318"/>
    <col min="7937" max="7937" width="1.6640625" style="318" customWidth="1"/>
    <col min="7938" max="7938" width="11.6640625" style="318" customWidth="1"/>
    <col min="7939" max="7944" width="8.6640625" style="318" customWidth="1"/>
    <col min="7945" max="7945" width="11.88671875" style="318" customWidth="1"/>
    <col min="7946" max="7946" width="9.6640625" style="318" customWidth="1"/>
    <col min="7947" max="7947" width="7" style="318" customWidth="1"/>
    <col min="7948" max="7948" width="5.6640625" style="318" customWidth="1"/>
    <col min="7949" max="8192" width="9.109375" style="318"/>
    <col min="8193" max="8193" width="1.6640625" style="318" customWidth="1"/>
    <col min="8194" max="8194" width="11.6640625" style="318" customWidth="1"/>
    <col min="8195" max="8200" width="8.6640625" style="318" customWidth="1"/>
    <col min="8201" max="8201" width="11.88671875" style="318" customWidth="1"/>
    <col min="8202" max="8202" width="9.6640625" style="318" customWidth="1"/>
    <col min="8203" max="8203" width="7" style="318" customWidth="1"/>
    <col min="8204" max="8204" width="5.6640625" style="318" customWidth="1"/>
    <col min="8205" max="8448" width="9.109375" style="318"/>
    <col min="8449" max="8449" width="1.6640625" style="318" customWidth="1"/>
    <col min="8450" max="8450" width="11.6640625" style="318" customWidth="1"/>
    <col min="8451" max="8456" width="8.6640625" style="318" customWidth="1"/>
    <col min="8457" max="8457" width="11.88671875" style="318" customWidth="1"/>
    <col min="8458" max="8458" width="9.6640625" style="318" customWidth="1"/>
    <col min="8459" max="8459" width="7" style="318" customWidth="1"/>
    <col min="8460" max="8460" width="5.6640625" style="318" customWidth="1"/>
    <col min="8461" max="8704" width="9.109375" style="318"/>
    <col min="8705" max="8705" width="1.6640625" style="318" customWidth="1"/>
    <col min="8706" max="8706" width="11.6640625" style="318" customWidth="1"/>
    <col min="8707" max="8712" width="8.6640625" style="318" customWidth="1"/>
    <col min="8713" max="8713" width="11.88671875" style="318" customWidth="1"/>
    <col min="8714" max="8714" width="9.6640625" style="318" customWidth="1"/>
    <col min="8715" max="8715" width="7" style="318" customWidth="1"/>
    <col min="8716" max="8716" width="5.6640625" style="318" customWidth="1"/>
    <col min="8717" max="8960" width="9.109375" style="318"/>
    <col min="8961" max="8961" width="1.6640625" style="318" customWidth="1"/>
    <col min="8962" max="8962" width="11.6640625" style="318" customWidth="1"/>
    <col min="8963" max="8968" width="8.6640625" style="318" customWidth="1"/>
    <col min="8969" max="8969" width="11.88671875" style="318" customWidth="1"/>
    <col min="8970" max="8970" width="9.6640625" style="318" customWidth="1"/>
    <col min="8971" max="8971" width="7" style="318" customWidth="1"/>
    <col min="8972" max="8972" width="5.6640625" style="318" customWidth="1"/>
    <col min="8973" max="9216" width="9.109375" style="318"/>
    <col min="9217" max="9217" width="1.6640625" style="318" customWidth="1"/>
    <col min="9218" max="9218" width="11.6640625" style="318" customWidth="1"/>
    <col min="9219" max="9224" width="8.6640625" style="318" customWidth="1"/>
    <col min="9225" max="9225" width="11.88671875" style="318" customWidth="1"/>
    <col min="9226" max="9226" width="9.6640625" style="318" customWidth="1"/>
    <col min="9227" max="9227" width="7" style="318" customWidth="1"/>
    <col min="9228" max="9228" width="5.6640625" style="318" customWidth="1"/>
    <col min="9229" max="9472" width="9.109375" style="318"/>
    <col min="9473" max="9473" width="1.6640625" style="318" customWidth="1"/>
    <col min="9474" max="9474" width="11.6640625" style="318" customWidth="1"/>
    <col min="9475" max="9480" width="8.6640625" style="318" customWidth="1"/>
    <col min="9481" max="9481" width="11.88671875" style="318" customWidth="1"/>
    <col min="9482" max="9482" width="9.6640625" style="318" customWidth="1"/>
    <col min="9483" max="9483" width="7" style="318" customWidth="1"/>
    <col min="9484" max="9484" width="5.6640625" style="318" customWidth="1"/>
    <col min="9485" max="9728" width="9.109375" style="318"/>
    <col min="9729" max="9729" width="1.6640625" style="318" customWidth="1"/>
    <col min="9730" max="9730" width="11.6640625" style="318" customWidth="1"/>
    <col min="9731" max="9736" width="8.6640625" style="318" customWidth="1"/>
    <col min="9737" max="9737" width="11.88671875" style="318" customWidth="1"/>
    <col min="9738" max="9738" width="9.6640625" style="318" customWidth="1"/>
    <col min="9739" max="9739" width="7" style="318" customWidth="1"/>
    <col min="9740" max="9740" width="5.6640625" style="318" customWidth="1"/>
    <col min="9741" max="9984" width="9.109375" style="318"/>
    <col min="9985" max="9985" width="1.6640625" style="318" customWidth="1"/>
    <col min="9986" max="9986" width="11.6640625" style="318" customWidth="1"/>
    <col min="9987" max="9992" width="8.6640625" style="318" customWidth="1"/>
    <col min="9993" max="9993" width="11.88671875" style="318" customWidth="1"/>
    <col min="9994" max="9994" width="9.6640625" style="318" customWidth="1"/>
    <col min="9995" max="9995" width="7" style="318" customWidth="1"/>
    <col min="9996" max="9996" width="5.6640625" style="318" customWidth="1"/>
    <col min="9997" max="10240" width="9.109375" style="318"/>
    <col min="10241" max="10241" width="1.6640625" style="318" customWidth="1"/>
    <col min="10242" max="10242" width="11.6640625" style="318" customWidth="1"/>
    <col min="10243" max="10248" width="8.6640625" style="318" customWidth="1"/>
    <col min="10249" max="10249" width="11.88671875" style="318" customWidth="1"/>
    <col min="10250" max="10250" width="9.6640625" style="318" customWidth="1"/>
    <col min="10251" max="10251" width="7" style="318" customWidth="1"/>
    <col min="10252" max="10252" width="5.6640625" style="318" customWidth="1"/>
    <col min="10253" max="10496" width="9.109375" style="318"/>
    <col min="10497" max="10497" width="1.6640625" style="318" customWidth="1"/>
    <col min="10498" max="10498" width="11.6640625" style="318" customWidth="1"/>
    <col min="10499" max="10504" width="8.6640625" style="318" customWidth="1"/>
    <col min="10505" max="10505" width="11.88671875" style="318" customWidth="1"/>
    <col min="10506" max="10506" width="9.6640625" style="318" customWidth="1"/>
    <col min="10507" max="10507" width="7" style="318" customWidth="1"/>
    <col min="10508" max="10508" width="5.6640625" style="318" customWidth="1"/>
    <col min="10509" max="10752" width="9.109375" style="318"/>
    <col min="10753" max="10753" width="1.6640625" style="318" customWidth="1"/>
    <col min="10754" max="10754" width="11.6640625" style="318" customWidth="1"/>
    <col min="10755" max="10760" width="8.6640625" style="318" customWidth="1"/>
    <col min="10761" max="10761" width="11.88671875" style="318" customWidth="1"/>
    <col min="10762" max="10762" width="9.6640625" style="318" customWidth="1"/>
    <col min="10763" max="10763" width="7" style="318" customWidth="1"/>
    <col min="10764" max="10764" width="5.6640625" style="318" customWidth="1"/>
    <col min="10765" max="11008" width="9.109375" style="318"/>
    <col min="11009" max="11009" width="1.6640625" style="318" customWidth="1"/>
    <col min="11010" max="11010" width="11.6640625" style="318" customWidth="1"/>
    <col min="11011" max="11016" width="8.6640625" style="318" customWidth="1"/>
    <col min="11017" max="11017" width="11.88671875" style="318" customWidth="1"/>
    <col min="11018" max="11018" width="9.6640625" style="318" customWidth="1"/>
    <col min="11019" max="11019" width="7" style="318" customWidth="1"/>
    <col min="11020" max="11020" width="5.6640625" style="318" customWidth="1"/>
    <col min="11021" max="11264" width="9.109375" style="318"/>
    <col min="11265" max="11265" width="1.6640625" style="318" customWidth="1"/>
    <col min="11266" max="11266" width="11.6640625" style="318" customWidth="1"/>
    <col min="11267" max="11272" width="8.6640625" style="318" customWidth="1"/>
    <col min="11273" max="11273" width="11.88671875" style="318" customWidth="1"/>
    <col min="11274" max="11274" width="9.6640625" style="318" customWidth="1"/>
    <col min="11275" max="11275" width="7" style="318" customWidth="1"/>
    <col min="11276" max="11276" width="5.6640625" style="318" customWidth="1"/>
    <col min="11277" max="11520" width="9.109375" style="318"/>
    <col min="11521" max="11521" width="1.6640625" style="318" customWidth="1"/>
    <col min="11522" max="11522" width="11.6640625" style="318" customWidth="1"/>
    <col min="11523" max="11528" width="8.6640625" style="318" customWidth="1"/>
    <col min="11529" max="11529" width="11.88671875" style="318" customWidth="1"/>
    <col min="11530" max="11530" width="9.6640625" style="318" customWidth="1"/>
    <col min="11531" max="11531" width="7" style="318" customWidth="1"/>
    <col min="11532" max="11532" width="5.6640625" style="318" customWidth="1"/>
    <col min="11533" max="11776" width="9.109375" style="318"/>
    <col min="11777" max="11777" width="1.6640625" style="318" customWidth="1"/>
    <col min="11778" max="11778" width="11.6640625" style="318" customWidth="1"/>
    <col min="11779" max="11784" width="8.6640625" style="318" customWidth="1"/>
    <col min="11785" max="11785" width="11.88671875" style="318" customWidth="1"/>
    <col min="11786" max="11786" width="9.6640625" style="318" customWidth="1"/>
    <col min="11787" max="11787" width="7" style="318" customWidth="1"/>
    <col min="11788" max="11788" width="5.6640625" style="318" customWidth="1"/>
    <col min="11789" max="12032" width="9.109375" style="318"/>
    <col min="12033" max="12033" width="1.6640625" style="318" customWidth="1"/>
    <col min="12034" max="12034" width="11.6640625" style="318" customWidth="1"/>
    <col min="12035" max="12040" width="8.6640625" style="318" customWidth="1"/>
    <col min="12041" max="12041" width="11.88671875" style="318" customWidth="1"/>
    <col min="12042" max="12042" width="9.6640625" style="318" customWidth="1"/>
    <col min="12043" max="12043" width="7" style="318" customWidth="1"/>
    <col min="12044" max="12044" width="5.6640625" style="318" customWidth="1"/>
    <col min="12045" max="12288" width="9.109375" style="318"/>
    <col min="12289" max="12289" width="1.6640625" style="318" customWidth="1"/>
    <col min="12290" max="12290" width="11.6640625" style="318" customWidth="1"/>
    <col min="12291" max="12296" width="8.6640625" style="318" customWidth="1"/>
    <col min="12297" max="12297" width="11.88671875" style="318" customWidth="1"/>
    <col min="12298" max="12298" width="9.6640625" style="318" customWidth="1"/>
    <col min="12299" max="12299" width="7" style="318" customWidth="1"/>
    <col min="12300" max="12300" width="5.6640625" style="318" customWidth="1"/>
    <col min="12301" max="12544" width="9.109375" style="318"/>
    <col min="12545" max="12545" width="1.6640625" style="318" customWidth="1"/>
    <col min="12546" max="12546" width="11.6640625" style="318" customWidth="1"/>
    <col min="12547" max="12552" width="8.6640625" style="318" customWidth="1"/>
    <col min="12553" max="12553" width="11.88671875" style="318" customWidth="1"/>
    <col min="12554" max="12554" width="9.6640625" style="318" customWidth="1"/>
    <col min="12555" max="12555" width="7" style="318" customWidth="1"/>
    <col min="12556" max="12556" width="5.6640625" style="318" customWidth="1"/>
    <col min="12557" max="12800" width="9.109375" style="318"/>
    <col min="12801" max="12801" width="1.6640625" style="318" customWidth="1"/>
    <col min="12802" max="12802" width="11.6640625" style="318" customWidth="1"/>
    <col min="12803" max="12808" width="8.6640625" style="318" customWidth="1"/>
    <col min="12809" max="12809" width="11.88671875" style="318" customWidth="1"/>
    <col min="12810" max="12810" width="9.6640625" style="318" customWidth="1"/>
    <col min="12811" max="12811" width="7" style="318" customWidth="1"/>
    <col min="12812" max="12812" width="5.6640625" style="318" customWidth="1"/>
    <col min="12813" max="13056" width="9.109375" style="318"/>
    <col min="13057" max="13057" width="1.6640625" style="318" customWidth="1"/>
    <col min="13058" max="13058" width="11.6640625" style="318" customWidth="1"/>
    <col min="13059" max="13064" width="8.6640625" style="318" customWidth="1"/>
    <col min="13065" max="13065" width="11.88671875" style="318" customWidth="1"/>
    <col min="13066" max="13066" width="9.6640625" style="318" customWidth="1"/>
    <col min="13067" max="13067" width="7" style="318" customWidth="1"/>
    <col min="13068" max="13068" width="5.6640625" style="318" customWidth="1"/>
    <col min="13069" max="13312" width="9.109375" style="318"/>
    <col min="13313" max="13313" width="1.6640625" style="318" customWidth="1"/>
    <col min="13314" max="13314" width="11.6640625" style="318" customWidth="1"/>
    <col min="13315" max="13320" width="8.6640625" style="318" customWidth="1"/>
    <col min="13321" max="13321" width="11.88671875" style="318" customWidth="1"/>
    <col min="13322" max="13322" width="9.6640625" style="318" customWidth="1"/>
    <col min="13323" max="13323" width="7" style="318" customWidth="1"/>
    <col min="13324" max="13324" width="5.6640625" style="318" customWidth="1"/>
    <col min="13325" max="13568" width="9.109375" style="318"/>
    <col min="13569" max="13569" width="1.6640625" style="318" customWidth="1"/>
    <col min="13570" max="13570" width="11.6640625" style="318" customWidth="1"/>
    <col min="13571" max="13576" width="8.6640625" style="318" customWidth="1"/>
    <col min="13577" max="13577" width="11.88671875" style="318" customWidth="1"/>
    <col min="13578" max="13578" width="9.6640625" style="318" customWidth="1"/>
    <col min="13579" max="13579" width="7" style="318" customWidth="1"/>
    <col min="13580" max="13580" width="5.6640625" style="318" customWidth="1"/>
    <col min="13581" max="13824" width="9.109375" style="318"/>
    <col min="13825" max="13825" width="1.6640625" style="318" customWidth="1"/>
    <col min="13826" max="13826" width="11.6640625" style="318" customWidth="1"/>
    <col min="13827" max="13832" width="8.6640625" style="318" customWidth="1"/>
    <col min="13833" max="13833" width="11.88671875" style="318" customWidth="1"/>
    <col min="13834" max="13834" width="9.6640625" style="318" customWidth="1"/>
    <col min="13835" max="13835" width="7" style="318" customWidth="1"/>
    <col min="13836" max="13836" width="5.6640625" style="318" customWidth="1"/>
    <col min="13837" max="14080" width="9.109375" style="318"/>
    <col min="14081" max="14081" width="1.6640625" style="318" customWidth="1"/>
    <col min="14082" max="14082" width="11.6640625" style="318" customWidth="1"/>
    <col min="14083" max="14088" width="8.6640625" style="318" customWidth="1"/>
    <col min="14089" max="14089" width="11.88671875" style="318" customWidth="1"/>
    <col min="14090" max="14090" width="9.6640625" style="318" customWidth="1"/>
    <col min="14091" max="14091" width="7" style="318" customWidth="1"/>
    <col min="14092" max="14092" width="5.6640625" style="318" customWidth="1"/>
    <col min="14093" max="14336" width="9.109375" style="318"/>
    <col min="14337" max="14337" width="1.6640625" style="318" customWidth="1"/>
    <col min="14338" max="14338" width="11.6640625" style="318" customWidth="1"/>
    <col min="14339" max="14344" width="8.6640625" style="318" customWidth="1"/>
    <col min="14345" max="14345" width="11.88671875" style="318" customWidth="1"/>
    <col min="14346" max="14346" width="9.6640625" style="318" customWidth="1"/>
    <col min="14347" max="14347" width="7" style="318" customWidth="1"/>
    <col min="14348" max="14348" width="5.6640625" style="318" customWidth="1"/>
    <col min="14349" max="14592" width="9.109375" style="318"/>
    <col min="14593" max="14593" width="1.6640625" style="318" customWidth="1"/>
    <col min="14594" max="14594" width="11.6640625" style="318" customWidth="1"/>
    <col min="14595" max="14600" width="8.6640625" style="318" customWidth="1"/>
    <col min="14601" max="14601" width="11.88671875" style="318" customWidth="1"/>
    <col min="14602" max="14602" width="9.6640625" style="318" customWidth="1"/>
    <col min="14603" max="14603" width="7" style="318" customWidth="1"/>
    <col min="14604" max="14604" width="5.6640625" style="318" customWidth="1"/>
    <col min="14605" max="14848" width="9.109375" style="318"/>
    <col min="14849" max="14849" width="1.6640625" style="318" customWidth="1"/>
    <col min="14850" max="14850" width="11.6640625" style="318" customWidth="1"/>
    <col min="14851" max="14856" width="8.6640625" style="318" customWidth="1"/>
    <col min="14857" max="14857" width="11.88671875" style="318" customWidth="1"/>
    <col min="14858" max="14858" width="9.6640625" style="318" customWidth="1"/>
    <col min="14859" max="14859" width="7" style="318" customWidth="1"/>
    <col min="14860" max="14860" width="5.6640625" style="318" customWidth="1"/>
    <col min="14861" max="15104" width="9.109375" style="318"/>
    <col min="15105" max="15105" width="1.6640625" style="318" customWidth="1"/>
    <col min="15106" max="15106" width="11.6640625" style="318" customWidth="1"/>
    <col min="15107" max="15112" width="8.6640625" style="318" customWidth="1"/>
    <col min="15113" max="15113" width="11.88671875" style="318" customWidth="1"/>
    <col min="15114" max="15114" width="9.6640625" style="318" customWidth="1"/>
    <col min="15115" max="15115" width="7" style="318" customWidth="1"/>
    <col min="15116" max="15116" width="5.6640625" style="318" customWidth="1"/>
    <col min="15117" max="15360" width="9.109375" style="318"/>
    <col min="15361" max="15361" width="1.6640625" style="318" customWidth="1"/>
    <col min="15362" max="15362" width="11.6640625" style="318" customWidth="1"/>
    <col min="15363" max="15368" width="8.6640625" style="318" customWidth="1"/>
    <col min="15369" max="15369" width="11.88671875" style="318" customWidth="1"/>
    <col min="15370" max="15370" width="9.6640625" style="318" customWidth="1"/>
    <col min="15371" max="15371" width="7" style="318" customWidth="1"/>
    <col min="15372" max="15372" width="5.6640625" style="318" customWidth="1"/>
    <col min="15373" max="15616" width="9.109375" style="318"/>
    <col min="15617" max="15617" width="1.6640625" style="318" customWidth="1"/>
    <col min="15618" max="15618" width="11.6640625" style="318" customWidth="1"/>
    <col min="15619" max="15624" width="8.6640625" style="318" customWidth="1"/>
    <col min="15625" max="15625" width="11.88671875" style="318" customWidth="1"/>
    <col min="15626" max="15626" width="9.6640625" style="318" customWidth="1"/>
    <col min="15627" max="15627" width="7" style="318" customWidth="1"/>
    <col min="15628" max="15628" width="5.6640625" style="318" customWidth="1"/>
    <col min="15629" max="15872" width="9.109375" style="318"/>
    <col min="15873" max="15873" width="1.6640625" style="318" customWidth="1"/>
    <col min="15874" max="15874" width="11.6640625" style="318" customWidth="1"/>
    <col min="15875" max="15880" width="8.6640625" style="318" customWidth="1"/>
    <col min="15881" max="15881" width="11.88671875" style="318" customWidth="1"/>
    <col min="15882" max="15882" width="9.6640625" style="318" customWidth="1"/>
    <col min="15883" max="15883" width="7" style="318" customWidth="1"/>
    <col min="15884" max="15884" width="5.6640625" style="318" customWidth="1"/>
    <col min="15885" max="16128" width="9.109375" style="318"/>
    <col min="16129" max="16129" width="1.6640625" style="318" customWidth="1"/>
    <col min="16130" max="16130" width="11.6640625" style="318" customWidth="1"/>
    <col min="16131" max="16136" width="8.6640625" style="318" customWidth="1"/>
    <col min="16137" max="16137" width="11.88671875" style="318" customWidth="1"/>
    <col min="16138" max="16138" width="9.6640625" style="318" customWidth="1"/>
    <col min="16139" max="16139" width="7" style="318" customWidth="1"/>
    <col min="16140" max="16140" width="5.6640625" style="318" customWidth="1"/>
    <col min="16141" max="16384" width="9.109375" style="318"/>
  </cols>
  <sheetData>
    <row r="1" spans="1:12" ht="20.25" customHeight="1" x14ac:dyDescent="0.3">
      <c r="A1" s="316"/>
      <c r="B1" s="1810" t="s">
        <v>64</v>
      </c>
      <c r="C1" s="1811"/>
      <c r="D1" s="1811"/>
      <c r="E1" s="1811"/>
      <c r="F1" s="316"/>
      <c r="G1" s="316"/>
      <c r="H1" s="316"/>
      <c r="I1" s="316"/>
      <c r="J1" s="316"/>
      <c r="K1" s="316"/>
      <c r="L1" s="317"/>
    </row>
    <row r="2" spans="1:12" ht="12" customHeight="1" thickBot="1" x14ac:dyDescent="0.35">
      <c r="A2" s="319"/>
      <c r="B2" s="1811"/>
      <c r="C2" s="1811"/>
      <c r="D2" s="1811"/>
      <c r="E2" s="1811"/>
      <c r="F2" s="320"/>
      <c r="G2" s="321"/>
      <c r="H2" s="320"/>
      <c r="I2" s="320"/>
      <c r="J2" s="320"/>
      <c r="K2" s="320"/>
      <c r="L2" s="320"/>
    </row>
    <row r="3" spans="1:12" ht="12" customHeight="1" x14ac:dyDescent="0.3">
      <c r="A3" s="319"/>
      <c r="B3" s="322" t="s">
        <v>65</v>
      </c>
      <c r="C3" s="1812"/>
      <c r="D3" s="1813"/>
      <c r="E3" s="1814"/>
      <c r="F3" s="323" t="s">
        <v>389</v>
      </c>
      <c r="G3" s="320"/>
      <c r="H3" s="1815" t="s">
        <v>20</v>
      </c>
      <c r="I3" s="1815"/>
      <c r="J3" s="1815"/>
      <c r="K3" s="1815"/>
      <c r="L3" s="320"/>
    </row>
    <row r="4" spans="1:12" ht="14.4" x14ac:dyDescent="0.3">
      <c r="A4" s="319"/>
      <c r="B4" s="322" t="s">
        <v>390</v>
      </c>
      <c r="C4" s="1816"/>
      <c r="D4" s="1817"/>
      <c r="E4" s="1818"/>
      <c r="F4" s="323" t="s">
        <v>391</v>
      </c>
      <c r="G4" s="324"/>
      <c r="H4" s="1819"/>
      <c r="I4" s="1819"/>
      <c r="J4" s="1819"/>
      <c r="K4" s="1819"/>
      <c r="L4" s="320"/>
    </row>
    <row r="5" spans="1:12" ht="14.4" x14ac:dyDescent="0.3">
      <c r="A5" s="319"/>
      <c r="B5" s="322" t="s">
        <v>392</v>
      </c>
      <c r="C5" s="1816"/>
      <c r="D5" s="1817"/>
      <c r="E5" s="1818"/>
      <c r="F5" s="323" t="s">
        <v>393</v>
      </c>
      <c r="G5" s="324"/>
      <c r="H5" s="1820"/>
      <c r="I5" s="1820"/>
      <c r="J5" s="1820"/>
      <c r="K5" s="1820"/>
      <c r="L5" s="320"/>
    </row>
    <row r="6" spans="1:12" ht="14.4" x14ac:dyDescent="0.3">
      <c r="A6" s="319"/>
      <c r="B6" s="322" t="s">
        <v>394</v>
      </c>
      <c r="C6" s="1821"/>
      <c r="D6" s="1822"/>
      <c r="E6" s="1823"/>
      <c r="F6" s="323" t="s">
        <v>115</v>
      </c>
      <c r="G6" s="324"/>
      <c r="H6" s="1820"/>
      <c r="I6" s="1820"/>
      <c r="J6" s="1820"/>
      <c r="K6" s="1820"/>
      <c r="L6" s="320"/>
    </row>
    <row r="7" spans="1:12" ht="14.4" x14ac:dyDescent="0.3">
      <c r="A7" s="319"/>
      <c r="B7" s="325" t="s">
        <v>395</v>
      </c>
      <c r="C7" s="1821"/>
      <c r="D7" s="1822"/>
      <c r="E7" s="1823"/>
      <c r="F7" s="323" t="s">
        <v>396</v>
      </c>
      <c r="G7" s="324"/>
      <c r="H7" s="1819" t="s">
        <v>20</v>
      </c>
      <c r="I7" s="1819"/>
      <c r="J7" s="1819"/>
      <c r="K7" s="1819"/>
      <c r="L7" s="320"/>
    </row>
    <row r="8" spans="1:12" ht="15" thickBot="1" x14ac:dyDescent="0.35">
      <c r="A8" s="319"/>
      <c r="B8" s="325" t="s">
        <v>397</v>
      </c>
      <c r="C8" s="1824"/>
      <c r="D8" s="1825"/>
      <c r="E8" s="1826"/>
      <c r="F8" s="326"/>
      <c r="G8" s="327"/>
      <c r="H8" s="320"/>
      <c r="I8" s="320"/>
      <c r="J8" s="320"/>
      <c r="K8" s="320"/>
      <c r="L8" s="320"/>
    </row>
    <row r="9" spans="1:12" ht="9.9" customHeight="1" x14ac:dyDescent="0.3">
      <c r="A9" s="319"/>
      <c r="B9" s="320"/>
      <c r="C9" s="320"/>
      <c r="D9" s="328"/>
      <c r="E9" s="326"/>
      <c r="F9" s="326"/>
      <c r="G9" s="327"/>
      <c r="H9" s="320"/>
      <c r="I9" s="320"/>
      <c r="J9" s="320"/>
      <c r="K9" s="320"/>
      <c r="L9" s="320"/>
    </row>
    <row r="10" spans="1:12" ht="12.75" customHeight="1" thickBot="1" x14ac:dyDescent="0.3">
      <c r="A10" s="317"/>
      <c r="B10" s="329" t="s">
        <v>398</v>
      </c>
      <c r="C10" s="330" t="s">
        <v>399</v>
      </c>
      <c r="D10" s="330" t="s">
        <v>400</v>
      </c>
      <c r="E10" s="330" t="s">
        <v>401</v>
      </c>
      <c r="F10" s="330" t="s">
        <v>402</v>
      </c>
      <c r="G10" s="330" t="s">
        <v>403</v>
      </c>
      <c r="H10" s="320"/>
      <c r="I10" s="320"/>
      <c r="J10" s="320"/>
      <c r="K10" s="320"/>
      <c r="L10" s="320"/>
    </row>
    <row r="11" spans="1:12" ht="9.9" customHeight="1" x14ac:dyDescent="0.25">
      <c r="A11" s="317"/>
      <c r="B11" s="331">
        <v>1</v>
      </c>
      <c r="C11" s="332"/>
      <c r="D11" s="333"/>
      <c r="E11" s="333"/>
      <c r="F11" s="333"/>
      <c r="G11" s="334"/>
      <c r="H11" s="335" t="s">
        <v>404</v>
      </c>
      <c r="I11" s="317"/>
      <c r="J11" s="336"/>
      <c r="K11" s="320"/>
      <c r="L11" s="320"/>
    </row>
    <row r="12" spans="1:12" ht="9.9" customHeight="1" x14ac:dyDescent="0.25">
      <c r="A12" s="317"/>
      <c r="B12" s="331">
        <v>2</v>
      </c>
      <c r="C12" s="337"/>
      <c r="D12" s="338"/>
      <c r="E12" s="338"/>
      <c r="F12" s="338"/>
      <c r="G12" s="339"/>
      <c r="H12" s="335"/>
      <c r="I12" s="317"/>
      <c r="J12" s="336"/>
      <c r="K12" s="320"/>
      <c r="L12" s="320"/>
    </row>
    <row r="13" spans="1:12" ht="9.9" customHeight="1" x14ac:dyDescent="0.25">
      <c r="A13" s="317"/>
      <c r="B13" s="331">
        <v>3</v>
      </c>
      <c r="C13" s="337"/>
      <c r="D13" s="338"/>
      <c r="E13" s="338"/>
      <c r="F13" s="338"/>
      <c r="G13" s="339"/>
      <c r="H13" s="1808" t="s">
        <v>405</v>
      </c>
      <c r="I13" s="1809"/>
      <c r="J13" s="1809"/>
      <c r="K13" s="1809"/>
      <c r="L13" s="1809"/>
    </row>
    <row r="14" spans="1:12" ht="9.9" customHeight="1" x14ac:dyDescent="0.25">
      <c r="A14" s="317"/>
      <c r="B14" s="331">
        <v>4</v>
      </c>
      <c r="C14" s="337"/>
      <c r="D14" s="338"/>
      <c r="E14" s="338"/>
      <c r="F14" s="338"/>
      <c r="G14" s="339"/>
      <c r="H14" s="320"/>
      <c r="I14" s="317"/>
      <c r="J14" s="336"/>
      <c r="K14" s="320"/>
      <c r="L14" s="320"/>
    </row>
    <row r="15" spans="1:12" ht="9.9" customHeight="1" x14ac:dyDescent="0.25">
      <c r="A15" s="317"/>
      <c r="B15" s="331">
        <v>5</v>
      </c>
      <c r="C15" s="337"/>
      <c r="D15" s="338"/>
      <c r="E15" s="338"/>
      <c r="F15" s="338"/>
      <c r="G15" s="339"/>
      <c r="H15" s="317"/>
      <c r="I15" s="317"/>
      <c r="J15" s="336"/>
      <c r="K15" s="320"/>
      <c r="L15" s="320"/>
    </row>
    <row r="16" spans="1:12" ht="9.9" customHeight="1" thickBot="1" x14ac:dyDescent="0.3">
      <c r="A16" s="317"/>
      <c r="B16" s="331">
        <v>6</v>
      </c>
      <c r="C16" s="340"/>
      <c r="D16" s="341"/>
      <c r="E16" s="341"/>
      <c r="F16" s="341"/>
      <c r="G16" s="342"/>
      <c r="H16" s="317"/>
      <c r="I16" s="317"/>
      <c r="J16" s="336"/>
      <c r="K16" s="320"/>
      <c r="L16" s="320"/>
    </row>
    <row r="17" spans="1:12" x14ac:dyDescent="0.25">
      <c r="A17" s="317"/>
      <c r="B17" s="320"/>
      <c r="C17" s="320"/>
      <c r="D17" s="320"/>
      <c r="E17" s="320"/>
      <c r="F17" s="320"/>
      <c r="G17" s="320"/>
      <c r="H17" s="317"/>
      <c r="I17" s="317"/>
      <c r="J17" s="336"/>
      <c r="K17" s="320"/>
      <c r="L17" s="320"/>
    </row>
    <row r="18" spans="1:12" x14ac:dyDescent="0.25">
      <c r="B18" s="343"/>
      <c r="C18" s="343"/>
      <c r="D18" s="343"/>
      <c r="E18" s="343"/>
      <c r="F18" s="343"/>
      <c r="G18" s="343"/>
      <c r="H18" s="344"/>
      <c r="I18" s="344"/>
      <c r="K18" s="343"/>
      <c r="L18" s="343"/>
    </row>
    <row r="19" spans="1:12" s="350" customFormat="1" x14ac:dyDescent="0.25">
      <c r="A19" s="346"/>
      <c r="B19" s="347"/>
      <c r="C19" s="347"/>
      <c r="D19" s="348"/>
      <c r="E19" s="349"/>
      <c r="J19" s="351"/>
    </row>
    <row r="20" spans="1:12" s="350" customFormat="1" ht="9.75" customHeight="1" thickBot="1" x14ac:dyDescent="0.3">
      <c r="A20" s="346"/>
      <c r="B20" s="352" t="str">
        <f>B3</f>
        <v>Supplier:</v>
      </c>
      <c r="C20" s="353">
        <f>C3</f>
        <v>0</v>
      </c>
      <c r="D20" s="348"/>
      <c r="E20" s="349"/>
      <c r="J20" s="351"/>
    </row>
    <row r="21" spans="1:12" s="350" customFormat="1" ht="9.9" customHeight="1" x14ac:dyDescent="0.2">
      <c r="A21" s="344"/>
      <c r="B21" s="354" t="s">
        <v>24</v>
      </c>
      <c r="C21" s="355">
        <f>C4</f>
        <v>0</v>
      </c>
      <c r="E21" s="356" t="s">
        <v>389</v>
      </c>
      <c r="F21" s="357"/>
      <c r="G21" s="351" t="str">
        <f>H3</f>
        <v xml:space="preserve"> </v>
      </c>
      <c r="J21" s="358"/>
      <c r="K21" s="359"/>
    </row>
    <row r="22" spans="1:12" s="350" customFormat="1" ht="9.9" customHeight="1" x14ac:dyDescent="0.2">
      <c r="A22" s="344"/>
      <c r="B22" s="354" t="s">
        <v>406</v>
      </c>
      <c r="C22" s="355">
        <f>C5</f>
        <v>0</v>
      </c>
      <c r="E22" s="356" t="s">
        <v>407</v>
      </c>
      <c r="F22" s="344"/>
      <c r="G22" s="351">
        <f>H4</f>
        <v>0</v>
      </c>
      <c r="J22" s="360" t="s">
        <v>408</v>
      </c>
      <c r="K22" s="361" t="e">
        <f>MIN($J$75,$J$78)</f>
        <v>#DIV/0!</v>
      </c>
    </row>
    <row r="23" spans="1:12" s="350" customFormat="1" ht="9.9" customHeight="1" thickBot="1" x14ac:dyDescent="0.25">
      <c r="A23" s="344"/>
      <c r="B23" s="354" t="s">
        <v>394</v>
      </c>
      <c r="C23" s="362">
        <f>C6</f>
        <v>0</v>
      </c>
      <c r="E23" s="356" t="s">
        <v>409</v>
      </c>
      <c r="F23" s="357"/>
      <c r="G23" s="363">
        <f>H5</f>
        <v>0</v>
      </c>
      <c r="H23" s="351"/>
      <c r="J23" s="364"/>
      <c r="K23" s="365"/>
    </row>
    <row r="24" spans="1:12" s="350" customFormat="1" ht="9.9" customHeight="1" x14ac:dyDescent="0.2">
      <c r="A24" s="344"/>
      <c r="B24" s="354" t="s">
        <v>410</v>
      </c>
      <c r="C24" s="366">
        <f>C7</f>
        <v>0</v>
      </c>
      <c r="E24" s="356" t="s">
        <v>115</v>
      </c>
      <c r="F24" s="357"/>
      <c r="G24" s="363">
        <f>H6</f>
        <v>0</v>
      </c>
      <c r="H24" s="351"/>
      <c r="J24" s="358"/>
      <c r="K24" s="359"/>
    </row>
    <row r="25" spans="1:12" s="350" customFormat="1" ht="9.9" customHeight="1" x14ac:dyDescent="0.2">
      <c r="A25" s="344"/>
      <c r="B25" s="354" t="s">
        <v>411</v>
      </c>
      <c r="C25" s="366">
        <f>C8</f>
        <v>0</v>
      </c>
      <c r="E25" s="356" t="s">
        <v>396</v>
      </c>
      <c r="F25" s="344"/>
      <c r="G25" s="363" t="str">
        <f>H7</f>
        <v xml:space="preserve"> </v>
      </c>
      <c r="J25" s="360" t="s">
        <v>412</v>
      </c>
      <c r="K25" s="361" t="e">
        <f>MIN($K$75,$K$78)</f>
        <v>#DIV/0!</v>
      </c>
    </row>
    <row r="26" spans="1:12" s="350" customFormat="1" ht="9.9" customHeight="1" thickBot="1" x14ac:dyDescent="0.25">
      <c r="A26" s="344"/>
      <c r="B26" s="354"/>
      <c r="C26" s="367"/>
      <c r="D26" s="351"/>
      <c r="E26" s="356"/>
      <c r="F26" s="344"/>
      <c r="G26" s="363"/>
      <c r="J26" s="364"/>
      <c r="K26" s="365"/>
    </row>
    <row r="27" spans="1:12" s="350" customFormat="1" ht="9.9" customHeight="1" x14ac:dyDescent="0.2">
      <c r="A27" s="344"/>
      <c r="B27" s="368"/>
      <c r="C27" s="368"/>
      <c r="D27" s="369"/>
      <c r="E27" s="344"/>
      <c r="F27" s="344"/>
      <c r="I27" s="344"/>
      <c r="J27" s="344"/>
      <c r="K27" s="344"/>
      <c r="L27" s="344"/>
    </row>
    <row r="28" spans="1:12" s="350" customFormat="1" ht="9.9" customHeight="1" x14ac:dyDescent="0.2">
      <c r="A28" s="370"/>
      <c r="B28" s="371" t="s">
        <v>413</v>
      </c>
      <c r="C28" s="372">
        <v>1</v>
      </c>
      <c r="D28" s="372">
        <v>2</v>
      </c>
      <c r="E28" s="372">
        <v>3</v>
      </c>
      <c r="F28" s="372">
        <v>4</v>
      </c>
      <c r="G28" s="372">
        <v>5</v>
      </c>
      <c r="H28" s="372" t="s">
        <v>414</v>
      </c>
      <c r="I28" s="372" t="s">
        <v>382</v>
      </c>
    </row>
    <row r="29" spans="1:12" s="350" customFormat="1" ht="9.15" customHeight="1" x14ac:dyDescent="0.2">
      <c r="A29" s="370"/>
      <c r="B29" s="373">
        <v>1</v>
      </c>
      <c r="C29" s="374">
        <f t="shared" ref="C29:G34" si="0">C11</f>
        <v>0</v>
      </c>
      <c r="D29" s="374">
        <f t="shared" si="0"/>
        <v>0</v>
      </c>
      <c r="E29" s="374">
        <f t="shared" si="0"/>
        <v>0</v>
      </c>
      <c r="F29" s="374">
        <f t="shared" si="0"/>
        <v>0</v>
      </c>
      <c r="G29" s="374">
        <f t="shared" si="0"/>
        <v>0</v>
      </c>
      <c r="H29" s="374">
        <f t="shared" ref="H29:H34" si="1">AVERAGE(C29:G29)</f>
        <v>0</v>
      </c>
      <c r="I29" s="374">
        <f t="shared" ref="I29:I34" si="2">MAX(C29:G29)-MIN(C29:G29)</f>
        <v>0</v>
      </c>
    </row>
    <row r="30" spans="1:12" s="350" customFormat="1" ht="9.15" customHeight="1" x14ac:dyDescent="0.2">
      <c r="A30" s="370"/>
      <c r="B30" s="373">
        <v>2</v>
      </c>
      <c r="C30" s="374">
        <f t="shared" si="0"/>
        <v>0</v>
      </c>
      <c r="D30" s="374">
        <f t="shared" si="0"/>
        <v>0</v>
      </c>
      <c r="E30" s="374">
        <f t="shared" si="0"/>
        <v>0</v>
      </c>
      <c r="F30" s="374">
        <f t="shared" si="0"/>
        <v>0</v>
      </c>
      <c r="G30" s="374">
        <f t="shared" si="0"/>
        <v>0</v>
      </c>
      <c r="H30" s="374">
        <f t="shared" si="1"/>
        <v>0</v>
      </c>
      <c r="I30" s="374">
        <f t="shared" si="2"/>
        <v>0</v>
      </c>
    </row>
    <row r="31" spans="1:12" s="350" customFormat="1" ht="9.15" customHeight="1" x14ac:dyDescent="0.2">
      <c r="A31" s="370"/>
      <c r="B31" s="373">
        <v>3</v>
      </c>
      <c r="C31" s="374">
        <f t="shared" si="0"/>
        <v>0</v>
      </c>
      <c r="D31" s="374">
        <f t="shared" si="0"/>
        <v>0</v>
      </c>
      <c r="E31" s="374">
        <f t="shared" si="0"/>
        <v>0</v>
      </c>
      <c r="F31" s="374">
        <f t="shared" si="0"/>
        <v>0</v>
      </c>
      <c r="G31" s="374">
        <f t="shared" si="0"/>
        <v>0</v>
      </c>
      <c r="H31" s="374">
        <f t="shared" si="1"/>
        <v>0</v>
      </c>
      <c r="I31" s="374">
        <f t="shared" si="2"/>
        <v>0</v>
      </c>
    </row>
    <row r="32" spans="1:12" s="350" customFormat="1" ht="9.15" customHeight="1" x14ac:dyDescent="0.2">
      <c r="A32" s="370"/>
      <c r="B32" s="373">
        <v>4</v>
      </c>
      <c r="C32" s="374">
        <f t="shared" si="0"/>
        <v>0</v>
      </c>
      <c r="D32" s="374">
        <f t="shared" si="0"/>
        <v>0</v>
      </c>
      <c r="E32" s="374">
        <f t="shared" si="0"/>
        <v>0</v>
      </c>
      <c r="F32" s="374">
        <f t="shared" si="0"/>
        <v>0</v>
      </c>
      <c r="G32" s="374">
        <f t="shared" si="0"/>
        <v>0</v>
      </c>
      <c r="H32" s="374">
        <f t="shared" si="1"/>
        <v>0</v>
      </c>
      <c r="I32" s="374">
        <f t="shared" si="2"/>
        <v>0</v>
      </c>
    </row>
    <row r="33" spans="1:12" s="350" customFormat="1" ht="9.15" customHeight="1" x14ac:dyDescent="0.2">
      <c r="A33" s="370"/>
      <c r="B33" s="373">
        <v>5</v>
      </c>
      <c r="C33" s="374">
        <f t="shared" si="0"/>
        <v>0</v>
      </c>
      <c r="D33" s="374">
        <f t="shared" si="0"/>
        <v>0</v>
      </c>
      <c r="E33" s="374">
        <f t="shared" si="0"/>
        <v>0</v>
      </c>
      <c r="F33" s="374">
        <f t="shared" si="0"/>
        <v>0</v>
      </c>
      <c r="G33" s="374">
        <f t="shared" si="0"/>
        <v>0</v>
      </c>
      <c r="H33" s="374">
        <f t="shared" si="1"/>
        <v>0</v>
      </c>
      <c r="I33" s="374">
        <f t="shared" si="2"/>
        <v>0</v>
      </c>
    </row>
    <row r="34" spans="1:12" s="350" customFormat="1" ht="9.15" customHeight="1" x14ac:dyDescent="0.2">
      <c r="A34" s="370"/>
      <c r="B34" s="375">
        <v>6</v>
      </c>
      <c r="C34" s="376">
        <f t="shared" si="0"/>
        <v>0</v>
      </c>
      <c r="D34" s="376">
        <f t="shared" si="0"/>
        <v>0</v>
      </c>
      <c r="E34" s="376">
        <f t="shared" si="0"/>
        <v>0</v>
      </c>
      <c r="F34" s="376">
        <f t="shared" si="0"/>
        <v>0</v>
      </c>
      <c r="G34" s="376">
        <f t="shared" si="0"/>
        <v>0</v>
      </c>
      <c r="H34" s="374">
        <f t="shared" si="1"/>
        <v>0</v>
      </c>
      <c r="I34" s="374">
        <f t="shared" si="2"/>
        <v>0</v>
      </c>
      <c r="J34" s="344"/>
      <c r="L34" s="374"/>
    </row>
    <row r="35" spans="1:12" s="350" customFormat="1" ht="9.15" customHeight="1" x14ac:dyDescent="0.2">
      <c r="A35" s="370"/>
      <c r="B35" s="377"/>
      <c r="C35" s="378"/>
      <c r="D35" s="374"/>
      <c r="E35" s="374"/>
      <c r="F35" s="374"/>
      <c r="G35" s="374"/>
      <c r="H35" s="379"/>
      <c r="I35" s="380"/>
      <c r="L35" s="374"/>
    </row>
    <row r="36" spans="1:12" s="350" customFormat="1" ht="9.15" customHeight="1" x14ac:dyDescent="0.2">
      <c r="A36" s="370"/>
      <c r="B36" s="381"/>
      <c r="C36" s="382"/>
      <c r="F36" s="374"/>
      <c r="I36" s="383"/>
      <c r="J36" s="384"/>
    </row>
    <row r="37" spans="1:12" s="350" customFormat="1" ht="9.15" customHeight="1" x14ac:dyDescent="0.2">
      <c r="A37" s="370"/>
      <c r="B37" s="385" t="s">
        <v>415</v>
      </c>
      <c r="C37" s="386"/>
      <c r="F37" s="344"/>
      <c r="I37" s="387" t="s">
        <v>416</v>
      </c>
      <c r="J37" s="388">
        <f>AVERAGE($C$29:$G$34)</f>
        <v>0</v>
      </c>
    </row>
    <row r="38" spans="1:12" s="350" customFormat="1" ht="9.15" customHeight="1" x14ac:dyDescent="0.2">
      <c r="A38" s="370"/>
      <c r="B38" s="389" t="s">
        <v>417</v>
      </c>
      <c r="C38" s="390">
        <f>J$37+(0.73*J$39)</f>
        <v>0</v>
      </c>
      <c r="E38" s="391" t="s">
        <v>418</v>
      </c>
      <c r="F38" s="392"/>
      <c r="G38" s="392"/>
      <c r="I38" s="387" t="s">
        <v>419</v>
      </c>
      <c r="J38" s="388">
        <f>J39/I86</f>
        <v>0</v>
      </c>
    </row>
    <row r="39" spans="1:12" s="350" customFormat="1" ht="9.15" customHeight="1" x14ac:dyDescent="0.2">
      <c r="A39" s="370"/>
      <c r="B39" s="389" t="s">
        <v>420</v>
      </c>
      <c r="C39" s="390">
        <f>J$37-(0.73*J$39)</f>
        <v>0</v>
      </c>
      <c r="F39" s="393" t="e">
        <f>IF(K22&lt;=1.33,"CPK Value is Unacceptable:","")</f>
        <v>#DIV/0!</v>
      </c>
      <c r="G39" s="394"/>
      <c r="I39" s="387" t="s">
        <v>421</v>
      </c>
      <c r="J39" s="388">
        <f>SUM($I$29:$I$33)/5</f>
        <v>0</v>
      </c>
    </row>
    <row r="40" spans="1:12" s="350" customFormat="1" ht="9.15" customHeight="1" x14ac:dyDescent="0.2">
      <c r="A40" s="370"/>
      <c r="B40" s="395"/>
      <c r="C40" s="396"/>
      <c r="E40" s="393" t="str">
        <f>IF(E91&gt;=1,"X-Bar Subgroups Out of Control:","")</f>
        <v/>
      </c>
      <c r="F40" s="349" t="e">
        <f>IF(K25&lt;=1.33,"PPK Value is Unacceptable:","")</f>
        <v>#DIV/0!</v>
      </c>
      <c r="G40" s="374"/>
      <c r="I40" s="397"/>
      <c r="J40" s="398"/>
    </row>
    <row r="41" spans="1:12" s="350" customFormat="1" ht="9.15" customHeight="1" x14ac:dyDescent="0.2">
      <c r="A41" s="370"/>
      <c r="B41" s="399"/>
      <c r="C41" s="400"/>
      <c r="F41" s="393" t="str">
        <f>IF(I91&gt;=1.33,"R-Bar Subgroups Out of Control:","")</f>
        <v/>
      </c>
      <c r="G41" s="349"/>
      <c r="I41" s="389"/>
      <c r="J41" s="401"/>
    </row>
    <row r="42" spans="1:12" s="350" customFormat="1" ht="9.15" customHeight="1" x14ac:dyDescent="0.2">
      <c r="A42" s="370"/>
      <c r="B42" s="385" t="s">
        <v>422</v>
      </c>
      <c r="C42" s="402"/>
      <c r="E42" s="391" t="s">
        <v>418</v>
      </c>
      <c r="F42" s="392"/>
      <c r="G42" s="392"/>
      <c r="I42" s="387" t="s">
        <v>423</v>
      </c>
      <c r="J42" s="403">
        <f>C6+C7</f>
        <v>0</v>
      </c>
    </row>
    <row r="43" spans="1:12" s="350" customFormat="1" ht="9.15" customHeight="1" x14ac:dyDescent="0.2">
      <c r="A43" s="370"/>
      <c r="B43" s="389" t="s">
        <v>417</v>
      </c>
      <c r="C43" s="390">
        <f>J39*2.28</f>
        <v>0</v>
      </c>
      <c r="I43" s="387" t="s">
        <v>424</v>
      </c>
      <c r="J43" s="403">
        <f>C6-C8</f>
        <v>0</v>
      </c>
    </row>
    <row r="44" spans="1:12" s="350" customFormat="1" ht="9.15" customHeight="1" x14ac:dyDescent="0.2">
      <c r="A44" s="370"/>
      <c r="B44" s="389" t="s">
        <v>420</v>
      </c>
      <c r="C44" s="390">
        <v>0</v>
      </c>
      <c r="F44" s="374"/>
      <c r="G44" s="374"/>
      <c r="I44" s="389"/>
      <c r="J44" s="386"/>
    </row>
    <row r="45" spans="1:12" s="350" customFormat="1" ht="9.15" customHeight="1" x14ac:dyDescent="0.2">
      <c r="A45" s="370"/>
      <c r="B45" s="404"/>
      <c r="C45" s="405"/>
      <c r="G45" s="374"/>
      <c r="I45" s="406"/>
      <c r="J45" s="407"/>
    </row>
    <row r="46" spans="1:12" s="350" customFormat="1" ht="9.15" customHeight="1" x14ac:dyDescent="0.2">
      <c r="A46" s="370"/>
      <c r="B46" s="349"/>
      <c r="C46" s="408"/>
      <c r="G46" s="374"/>
      <c r="I46" s="369"/>
      <c r="J46" s="409"/>
    </row>
    <row r="47" spans="1:12" s="350" customFormat="1" ht="9.15" customHeight="1" x14ac:dyDescent="0.2">
      <c r="A47" s="370"/>
      <c r="B47" s="349"/>
      <c r="C47" s="408"/>
      <c r="G47" s="374"/>
      <c r="I47" s="369"/>
      <c r="J47" s="409"/>
    </row>
    <row r="48" spans="1:12" s="350" customFormat="1" ht="9.15" customHeight="1" x14ac:dyDescent="0.2">
      <c r="A48" s="370"/>
      <c r="B48" s="349"/>
      <c r="C48" s="408"/>
      <c r="G48" s="374"/>
      <c r="I48" s="369"/>
      <c r="J48" s="409"/>
    </row>
    <row r="49" spans="1:10" s="350" customFormat="1" ht="9.15" customHeight="1" x14ac:dyDescent="0.2">
      <c r="A49" s="370"/>
      <c r="B49" s="349"/>
      <c r="C49" s="408"/>
      <c r="G49" s="374"/>
      <c r="I49" s="369"/>
      <c r="J49" s="409"/>
    </row>
    <row r="50" spans="1:10" s="350" customFormat="1" ht="9.15" customHeight="1" x14ac:dyDescent="0.2">
      <c r="A50" s="370"/>
      <c r="B50" s="349"/>
      <c r="C50" s="408"/>
      <c r="G50" s="374"/>
      <c r="I50" s="369"/>
      <c r="J50" s="409"/>
    </row>
    <row r="51" spans="1:10" s="350" customFormat="1" ht="9.15" customHeight="1" x14ac:dyDescent="0.2">
      <c r="A51" s="370"/>
      <c r="B51" s="349"/>
      <c r="C51" s="408"/>
      <c r="G51" s="374"/>
      <c r="I51" s="369"/>
      <c r="J51" s="409"/>
    </row>
    <row r="52" spans="1:10" s="350" customFormat="1" ht="9.15" customHeight="1" x14ac:dyDescent="0.2">
      <c r="A52" s="370"/>
      <c r="B52" s="349"/>
      <c r="C52" s="408"/>
      <c r="G52" s="374"/>
      <c r="I52" s="369"/>
      <c r="J52" s="409"/>
    </row>
    <row r="53" spans="1:10" s="350" customFormat="1" ht="9.15" customHeight="1" x14ac:dyDescent="0.2">
      <c r="A53" s="370"/>
      <c r="B53" s="349"/>
      <c r="C53" s="408"/>
      <c r="G53" s="374"/>
      <c r="I53" s="369"/>
      <c r="J53" s="409"/>
    </row>
    <row r="54" spans="1:10" s="350" customFormat="1" ht="9.15" customHeight="1" x14ac:dyDescent="0.2">
      <c r="A54" s="370"/>
      <c r="B54" s="349"/>
      <c r="C54" s="408"/>
      <c r="G54" s="374"/>
      <c r="I54" s="369"/>
      <c r="J54" s="409"/>
    </row>
    <row r="55" spans="1:10" s="350" customFormat="1" ht="9.15" customHeight="1" x14ac:dyDescent="0.2">
      <c r="A55" s="370"/>
      <c r="B55" s="349"/>
      <c r="C55" s="408"/>
      <c r="G55" s="374"/>
      <c r="I55" s="369"/>
      <c r="J55" s="409"/>
    </row>
    <row r="56" spans="1:10" s="350" customFormat="1" ht="9.15" customHeight="1" x14ac:dyDescent="0.2">
      <c r="A56" s="370"/>
      <c r="B56" s="410"/>
      <c r="C56" s="411"/>
      <c r="D56" s="411"/>
      <c r="E56" s="411"/>
      <c r="F56" s="411"/>
      <c r="G56" s="411"/>
      <c r="H56" s="411"/>
      <c r="I56" s="412"/>
      <c r="J56" s="409"/>
    </row>
    <row r="57" spans="1:10" s="350" customFormat="1" ht="9.15" customHeight="1" x14ac:dyDescent="0.3">
      <c r="A57" s="370"/>
      <c r="B57" s="413"/>
      <c r="C57" s="414"/>
      <c r="D57" s="411"/>
      <c r="E57" s="415"/>
      <c r="F57" s="415"/>
      <c r="G57" s="411"/>
      <c r="H57" s="416"/>
      <c r="I57" s="417"/>
      <c r="J57" s="409"/>
    </row>
    <row r="58" spans="1:10" s="350" customFormat="1" ht="9.15" customHeight="1" x14ac:dyDescent="0.3">
      <c r="A58" s="370"/>
      <c r="B58" s="418"/>
      <c r="C58" s="419"/>
      <c r="D58" s="411"/>
      <c r="E58" s="413"/>
      <c r="F58" s="25"/>
      <c r="G58" s="411"/>
      <c r="H58" s="416"/>
      <c r="I58" s="420"/>
      <c r="J58" s="409"/>
    </row>
    <row r="59" spans="1:10" s="350" customFormat="1" ht="9.15" customHeight="1" x14ac:dyDescent="0.3">
      <c r="A59" s="370"/>
      <c r="B59" s="418"/>
      <c r="C59" s="419"/>
      <c r="D59" s="411"/>
      <c r="E59" s="421"/>
      <c r="F59" s="25"/>
      <c r="G59" s="411"/>
      <c r="H59" s="416"/>
      <c r="I59" s="417"/>
      <c r="J59" s="409"/>
    </row>
    <row r="60" spans="1:10" s="350" customFormat="1" ht="9.15" customHeight="1" x14ac:dyDescent="0.3">
      <c r="A60" s="370"/>
      <c r="B60" s="422"/>
      <c r="C60" s="423"/>
      <c r="D60" s="411"/>
      <c r="E60" s="421"/>
      <c r="F60" s="424"/>
      <c r="G60" s="411"/>
      <c r="H60" s="425"/>
      <c r="I60" s="426"/>
      <c r="J60" s="409"/>
    </row>
    <row r="61" spans="1:10" s="350" customFormat="1" ht="9.15" customHeight="1" x14ac:dyDescent="0.3">
      <c r="A61" s="370"/>
      <c r="B61" s="422"/>
      <c r="C61" s="423"/>
      <c r="D61" s="411"/>
      <c r="E61" s="421"/>
      <c r="F61" s="424"/>
      <c r="G61" s="411"/>
      <c r="H61" s="425"/>
      <c r="I61" s="426"/>
      <c r="J61" s="409"/>
    </row>
    <row r="62" spans="1:10" s="350" customFormat="1" ht="9.15" customHeight="1" x14ac:dyDescent="0.2">
      <c r="A62" s="370"/>
      <c r="B62" s="427"/>
      <c r="C62" s="428"/>
      <c r="D62" s="374"/>
      <c r="E62" s="344"/>
      <c r="F62" s="344"/>
      <c r="G62" s="374"/>
      <c r="H62" s="415"/>
      <c r="I62" s="429"/>
      <c r="J62" s="430"/>
    </row>
    <row r="63" spans="1:10" s="350" customFormat="1" ht="9.15" customHeight="1" x14ac:dyDescent="0.2">
      <c r="A63" s="370"/>
      <c r="B63" s="431" t="s">
        <v>415</v>
      </c>
      <c r="C63" s="432"/>
      <c r="D63" s="374"/>
      <c r="H63" s="433"/>
      <c r="I63" s="434" t="s">
        <v>416</v>
      </c>
      <c r="J63" s="388">
        <f>AVERAGE($C$29:$G$34)</f>
        <v>0</v>
      </c>
    </row>
    <row r="64" spans="1:10" s="350" customFormat="1" ht="9.15" customHeight="1" x14ac:dyDescent="0.2">
      <c r="A64" s="370"/>
      <c r="B64" s="435" t="s">
        <v>417</v>
      </c>
      <c r="C64" s="390">
        <f>J$63+(0.73*J$65)</f>
        <v>0</v>
      </c>
      <c r="D64" s="374"/>
      <c r="E64" s="344"/>
      <c r="F64" s="344"/>
      <c r="G64" s="374"/>
      <c r="H64" s="433"/>
      <c r="I64" s="434" t="s">
        <v>419</v>
      </c>
      <c r="J64" s="388">
        <f>STDEV($C$29:$G$34)</f>
        <v>0</v>
      </c>
    </row>
    <row r="65" spans="1:12" s="350" customFormat="1" ht="9.15" customHeight="1" x14ac:dyDescent="0.2">
      <c r="A65" s="370"/>
      <c r="B65" s="435" t="s">
        <v>420</v>
      </c>
      <c r="C65" s="390">
        <f>J$63-(0.73*J$65)</f>
        <v>0</v>
      </c>
      <c r="D65" s="374"/>
      <c r="H65" s="433"/>
      <c r="I65" s="434" t="s">
        <v>421</v>
      </c>
      <c r="J65" s="388">
        <f>SUM($I$29:$I$34)/6</f>
        <v>0</v>
      </c>
    </row>
    <row r="66" spans="1:12" s="350" customFormat="1" ht="9.15" customHeight="1" x14ac:dyDescent="0.2">
      <c r="A66" s="370"/>
      <c r="B66" s="395"/>
      <c r="C66" s="396"/>
      <c r="D66" s="374"/>
      <c r="E66" s="344"/>
      <c r="F66" s="344"/>
      <c r="G66" s="374"/>
      <c r="H66" s="433"/>
      <c r="I66" s="436"/>
      <c r="J66" s="390"/>
    </row>
    <row r="67" spans="1:12" s="350" customFormat="1" ht="9.15" customHeight="1" x14ac:dyDescent="0.2">
      <c r="A67" s="370"/>
      <c r="B67" s="437"/>
      <c r="C67" s="438"/>
      <c r="D67" s="374"/>
      <c r="H67" s="433"/>
      <c r="I67" s="439"/>
      <c r="J67" s="382"/>
    </row>
    <row r="68" spans="1:12" s="350" customFormat="1" ht="9.15" customHeight="1" x14ac:dyDescent="0.2">
      <c r="A68" s="370"/>
      <c r="B68" s="431" t="s">
        <v>422</v>
      </c>
      <c r="C68" s="440"/>
      <c r="D68" s="374"/>
      <c r="E68" s="344"/>
      <c r="F68" s="344"/>
      <c r="G68" s="374"/>
      <c r="H68" s="433"/>
      <c r="I68" s="434" t="s">
        <v>423</v>
      </c>
      <c r="J68" s="403">
        <f>C6+C7</f>
        <v>0</v>
      </c>
    </row>
    <row r="69" spans="1:12" s="350" customFormat="1" ht="9.15" customHeight="1" x14ac:dyDescent="0.2">
      <c r="A69" s="370"/>
      <c r="B69" s="435" t="s">
        <v>417</v>
      </c>
      <c r="C69" s="390">
        <f>J65*2.28</f>
        <v>0</v>
      </c>
      <c r="D69" s="374"/>
      <c r="H69" s="433"/>
      <c r="I69" s="434" t="s">
        <v>424</v>
      </c>
      <c r="J69" s="403">
        <f>C6-C8</f>
        <v>0</v>
      </c>
    </row>
    <row r="70" spans="1:12" s="350" customFormat="1" ht="9.15" customHeight="1" x14ac:dyDescent="0.2">
      <c r="A70" s="370"/>
      <c r="B70" s="435" t="s">
        <v>420</v>
      </c>
      <c r="C70" s="390">
        <v>0</v>
      </c>
      <c r="D70" s="374"/>
      <c r="E70" s="415"/>
      <c r="F70" s="415"/>
      <c r="G70" s="415"/>
      <c r="H70" s="433"/>
      <c r="I70" s="436"/>
      <c r="J70" s="386"/>
    </row>
    <row r="71" spans="1:12" s="350" customFormat="1" ht="9.15" customHeight="1" x14ac:dyDescent="0.2">
      <c r="A71" s="370"/>
      <c r="B71" s="404"/>
      <c r="C71" s="405"/>
      <c r="D71" s="374"/>
      <c r="G71" s="374"/>
      <c r="H71" s="433"/>
      <c r="I71" s="441"/>
      <c r="J71" s="407"/>
    </row>
    <row r="72" spans="1:12" ht="15" thickBot="1" x14ac:dyDescent="0.35">
      <c r="A72" s="442"/>
      <c r="B72" s="443" t="s">
        <v>425</v>
      </c>
      <c r="C72" s="444"/>
      <c r="D72" s="444"/>
      <c r="E72" s="444"/>
      <c r="F72" s="444"/>
      <c r="G72" s="444"/>
      <c r="H72" s="444"/>
      <c r="I72" s="445"/>
      <c r="J72" s="445"/>
      <c r="K72" s="446"/>
      <c r="L72" s="446"/>
    </row>
    <row r="73" spans="1:12" s="350" customFormat="1" ht="10.8" thickBot="1" x14ac:dyDescent="0.25">
      <c r="A73" s="447"/>
      <c r="B73" s="448" t="s">
        <v>415</v>
      </c>
      <c r="C73" s="449"/>
      <c r="D73" s="450"/>
      <c r="E73" s="451"/>
      <c r="F73" s="450"/>
      <c r="G73" s="452" t="s">
        <v>422</v>
      </c>
      <c r="H73" s="452"/>
      <c r="I73" s="453"/>
      <c r="J73" s="344"/>
      <c r="K73" s="344"/>
    </row>
    <row r="74" spans="1:12" s="350" customFormat="1" ht="10.199999999999999" x14ac:dyDescent="0.2">
      <c r="A74" s="370"/>
      <c r="B74" s="454" t="s">
        <v>426</v>
      </c>
      <c r="C74" s="455" t="s">
        <v>427</v>
      </c>
      <c r="D74" s="455" t="s">
        <v>428</v>
      </c>
      <c r="E74" s="456" t="s">
        <v>429</v>
      </c>
      <c r="F74" s="455"/>
      <c r="G74" s="457" t="s">
        <v>426</v>
      </c>
      <c r="H74" s="458" t="s">
        <v>428</v>
      </c>
      <c r="I74" s="459" t="s">
        <v>429</v>
      </c>
      <c r="J74" s="460" t="s">
        <v>430</v>
      </c>
      <c r="K74" s="460" t="s">
        <v>430</v>
      </c>
      <c r="L74" s="344"/>
    </row>
    <row r="75" spans="1:12" s="350" customFormat="1" ht="10.199999999999999" x14ac:dyDescent="0.2">
      <c r="A75" s="370"/>
      <c r="B75" s="461">
        <f>J$37+(0.73*J$39)</f>
        <v>0</v>
      </c>
      <c r="C75" s="374">
        <f>J$37-(0.73*J$39)</f>
        <v>0</v>
      </c>
      <c r="D75" s="374">
        <f>AVERAGE($C$29:$G$34)</f>
        <v>0</v>
      </c>
      <c r="E75" s="462">
        <f>IF(H29&gt;B75,1,IF(H29&lt;C75,1,0))</f>
        <v>0</v>
      </c>
      <c r="F75" s="463"/>
      <c r="G75" s="374">
        <f>J39*2.28</f>
        <v>0</v>
      </c>
      <c r="H75" s="374">
        <f>SUM($I$29:$I$34)/30</f>
        <v>0</v>
      </c>
      <c r="I75" s="464">
        <v>0</v>
      </c>
      <c r="J75" s="465" t="e">
        <f>(J42-J37)/(3*J38)</f>
        <v>#DIV/0!</v>
      </c>
      <c r="K75" s="465" t="e">
        <f>(J68-J63)/(3*J64)</f>
        <v>#DIV/0!</v>
      </c>
      <c r="L75" s="344"/>
    </row>
    <row r="76" spans="1:12" s="350" customFormat="1" ht="10.199999999999999" x14ac:dyDescent="0.2">
      <c r="A76" s="370"/>
      <c r="B76" s="461">
        <f>J$37+(0.73*J$39)</f>
        <v>0</v>
      </c>
      <c r="C76" s="374">
        <f>J$37-(0.73*J$39)</f>
        <v>0</v>
      </c>
      <c r="D76" s="374">
        <f>AVERAGE($C$29:$G$34)</f>
        <v>0</v>
      </c>
      <c r="E76" s="462">
        <f>IF(H30&gt;B76,1,IF(H30&lt;C76,1,0))</f>
        <v>0</v>
      </c>
      <c r="F76" s="463"/>
      <c r="G76" s="374">
        <f>J39*2.28</f>
        <v>0</v>
      </c>
      <c r="H76" s="374">
        <f>SUM($I$29:$I$34)/30</f>
        <v>0</v>
      </c>
      <c r="I76" s="464">
        <v>0</v>
      </c>
      <c r="J76" s="466"/>
      <c r="K76" s="466"/>
      <c r="L76" s="344"/>
    </row>
    <row r="77" spans="1:12" s="350" customFormat="1" ht="10.199999999999999" x14ac:dyDescent="0.2">
      <c r="A77" s="370"/>
      <c r="B77" s="461">
        <f>J$37+(0.73*J$39)</f>
        <v>0</v>
      </c>
      <c r="C77" s="374">
        <f>J$37-(0.73*J$39)</f>
        <v>0</v>
      </c>
      <c r="D77" s="374">
        <f>AVERAGE($C$29:$G$34)</f>
        <v>0</v>
      </c>
      <c r="E77" s="462">
        <f>IF(H31&gt;B77,1,IF(H31&lt;C77,1,0))</f>
        <v>0</v>
      </c>
      <c r="F77" s="463"/>
      <c r="G77" s="374">
        <f>J39*2.28</f>
        <v>0</v>
      </c>
      <c r="H77" s="374">
        <f>SUM($I$29:$I$34)/30</f>
        <v>0</v>
      </c>
      <c r="I77" s="464">
        <v>0</v>
      </c>
      <c r="J77" s="467" t="s">
        <v>431</v>
      </c>
      <c r="K77" s="467" t="s">
        <v>431</v>
      </c>
      <c r="L77" s="468"/>
    </row>
    <row r="78" spans="1:12" s="350" customFormat="1" ht="10.8" thickBot="1" x14ac:dyDescent="0.25">
      <c r="A78" s="370"/>
      <c r="B78" s="461">
        <f>J$37+(0.73*J$39)</f>
        <v>0</v>
      </c>
      <c r="C78" s="374">
        <f>J$37-(0.73*J$39)</f>
        <v>0</v>
      </c>
      <c r="D78" s="374">
        <f>AVERAGE($C$29:$G$34)</f>
        <v>0</v>
      </c>
      <c r="E78" s="462">
        <f>IF(H32&gt;B78,1,IF(H32&lt;C78,1,0))</f>
        <v>0</v>
      </c>
      <c r="F78" s="463"/>
      <c r="G78" s="374">
        <f>J39*2.28</f>
        <v>0</v>
      </c>
      <c r="H78" s="374">
        <f>SUM($I$29:$I$34)/30</f>
        <v>0</v>
      </c>
      <c r="I78" s="464">
        <v>0</v>
      </c>
      <c r="J78" s="469" t="e">
        <f>(J37-J43)/(3*J38)</f>
        <v>#DIV/0!</v>
      </c>
      <c r="K78" s="469" t="e">
        <f>(J63-J69)/(3*J64)</f>
        <v>#DIV/0!</v>
      </c>
      <c r="L78" s="355"/>
    </row>
    <row r="79" spans="1:12" s="350" customFormat="1" ht="10.8" thickBot="1" x14ac:dyDescent="0.25">
      <c r="A79" s="370"/>
      <c r="B79" s="461">
        <f>J$37+(0.73*J$39)</f>
        <v>0</v>
      </c>
      <c r="C79" s="374">
        <f>J$37-(0.73*J$39)</f>
        <v>0</v>
      </c>
      <c r="D79" s="374">
        <f>AVERAGE($C$29:$G$34)</f>
        <v>0</v>
      </c>
      <c r="E79" s="462">
        <f>IF(H33&gt;B79,1,IF(H33&lt;C79,1,0))</f>
        <v>0</v>
      </c>
      <c r="F79" s="463"/>
      <c r="G79" s="374">
        <f>J39*2.28</f>
        <v>0</v>
      </c>
      <c r="H79" s="374">
        <f>SUM($I$29:$I$34)/30</f>
        <v>0</v>
      </c>
      <c r="I79" s="464">
        <v>0</v>
      </c>
      <c r="J79" s="370"/>
      <c r="K79" s="370"/>
      <c r="L79" s="468"/>
    </row>
    <row r="80" spans="1:12" s="350" customFormat="1" ht="10.8" thickBot="1" x14ac:dyDescent="0.25">
      <c r="A80" s="370"/>
      <c r="B80" s="470"/>
      <c r="C80" s="471"/>
      <c r="D80" s="472"/>
      <c r="E80" s="473"/>
      <c r="F80" s="474"/>
      <c r="G80" s="471"/>
      <c r="H80" s="472"/>
      <c r="I80" s="475"/>
      <c r="J80" s="476" t="s">
        <v>432</v>
      </c>
      <c r="K80" s="477"/>
      <c r="L80" s="478"/>
    </row>
    <row r="81" spans="1:12" s="350" customFormat="1" ht="10.199999999999999" x14ac:dyDescent="0.2">
      <c r="A81" s="370"/>
      <c r="B81" s="461"/>
      <c r="C81" s="374"/>
      <c r="D81" s="479"/>
      <c r="E81" s="462"/>
      <c r="F81" s="463"/>
      <c r="G81" s="374"/>
      <c r="H81" s="480" t="s">
        <v>433</v>
      </c>
      <c r="I81" s="481" t="s">
        <v>347</v>
      </c>
      <c r="J81" s="482" t="s">
        <v>434</v>
      </c>
      <c r="K81" s="483" t="s">
        <v>435</v>
      </c>
      <c r="L81" s="484" t="s">
        <v>436</v>
      </c>
    </row>
    <row r="82" spans="1:12" s="350" customFormat="1" ht="10.199999999999999" x14ac:dyDescent="0.2">
      <c r="A82" s="370"/>
      <c r="B82" s="461"/>
      <c r="C82" s="374"/>
      <c r="D82" s="479"/>
      <c r="E82" s="462"/>
      <c r="F82" s="463"/>
      <c r="G82" s="374"/>
      <c r="H82" s="463">
        <v>2</v>
      </c>
      <c r="I82" s="485">
        <v>1.1279999999999999</v>
      </c>
      <c r="J82" s="486">
        <v>23.6</v>
      </c>
      <c r="K82" s="374">
        <v>23.6</v>
      </c>
      <c r="L82" s="487">
        <v>0</v>
      </c>
    </row>
    <row r="83" spans="1:12" s="350" customFormat="1" ht="10.199999999999999" x14ac:dyDescent="0.2">
      <c r="A83" s="370"/>
      <c r="B83" s="461"/>
      <c r="C83" s="374"/>
      <c r="D83" s="479"/>
      <c r="E83" s="462"/>
      <c r="F83" s="463"/>
      <c r="G83" s="374"/>
      <c r="H83" s="463">
        <v>3</v>
      </c>
      <c r="I83" s="485">
        <v>1.6930000000000001</v>
      </c>
      <c r="J83" s="486">
        <v>23.702999999999999</v>
      </c>
      <c r="K83" s="374">
        <v>23.702999999999999</v>
      </c>
      <c r="L83" s="487">
        <v>1</v>
      </c>
    </row>
    <row r="84" spans="1:12" s="350" customFormat="1" ht="10.199999999999999" x14ac:dyDescent="0.2">
      <c r="A84" s="370"/>
      <c r="B84" s="461"/>
      <c r="C84" s="374"/>
      <c r="D84" s="479"/>
      <c r="E84" s="462"/>
      <c r="F84" s="463"/>
      <c r="G84" s="374"/>
      <c r="H84" s="463">
        <v>4</v>
      </c>
      <c r="I84" s="485">
        <v>2.0590000000000002</v>
      </c>
      <c r="J84" s="486">
        <v>23.7149</v>
      </c>
      <c r="K84" s="374">
        <v>23.7149</v>
      </c>
      <c r="L84" s="487">
        <v>7</v>
      </c>
    </row>
    <row r="85" spans="1:12" s="350" customFormat="1" ht="10.199999999999999" x14ac:dyDescent="0.2">
      <c r="A85" s="370"/>
      <c r="B85" s="461"/>
      <c r="C85" s="374"/>
      <c r="D85" s="479"/>
      <c r="E85" s="462"/>
      <c r="F85" s="463"/>
      <c r="G85" s="374"/>
      <c r="H85" s="463">
        <v>5</v>
      </c>
      <c r="I85" s="485">
        <v>2.3260000000000001</v>
      </c>
      <c r="J85" s="486">
        <v>23.727699999999999</v>
      </c>
      <c r="K85" s="374">
        <v>23.727699999999999</v>
      </c>
      <c r="L85" s="487">
        <v>23</v>
      </c>
    </row>
    <row r="86" spans="1:12" s="350" customFormat="1" ht="10.199999999999999" x14ac:dyDescent="0.2">
      <c r="A86" s="370"/>
      <c r="B86" s="461"/>
      <c r="C86" s="374"/>
      <c r="D86" s="479"/>
      <c r="E86" s="462"/>
      <c r="F86" s="463"/>
      <c r="G86" s="374"/>
      <c r="H86" s="463">
        <v>6</v>
      </c>
      <c r="I86" s="485">
        <v>2.5339999999999998</v>
      </c>
      <c r="J86" s="486">
        <v>23.740500000000001</v>
      </c>
      <c r="K86" s="374">
        <v>23.740500000000001</v>
      </c>
      <c r="L86" s="487">
        <v>25</v>
      </c>
    </row>
    <row r="87" spans="1:12" s="350" customFormat="1" ht="10.199999999999999" x14ac:dyDescent="0.2">
      <c r="A87" s="370"/>
      <c r="B87" s="461"/>
      <c r="C87" s="374"/>
      <c r="D87" s="479"/>
      <c r="E87" s="462"/>
      <c r="F87" s="463"/>
      <c r="G87" s="374"/>
      <c r="H87" s="463">
        <v>7</v>
      </c>
      <c r="I87" s="485">
        <v>2.7040000000000002</v>
      </c>
      <c r="J87" s="486">
        <v>23.753299999999999</v>
      </c>
      <c r="K87" s="374">
        <v>23.753299999999999</v>
      </c>
      <c r="L87" s="487">
        <v>21</v>
      </c>
    </row>
    <row r="88" spans="1:12" s="350" customFormat="1" ht="10.199999999999999" x14ac:dyDescent="0.2">
      <c r="A88" s="370"/>
      <c r="B88" s="461"/>
      <c r="C88" s="374"/>
      <c r="D88" s="479"/>
      <c r="E88" s="462"/>
      <c r="F88" s="463"/>
      <c r="G88" s="374"/>
      <c r="H88" s="463">
        <v>8</v>
      </c>
      <c r="I88" s="485">
        <v>2.847</v>
      </c>
      <c r="J88" s="486">
        <v>23.76</v>
      </c>
      <c r="K88" s="374">
        <v>23.76</v>
      </c>
      <c r="L88" s="487">
        <v>17</v>
      </c>
    </row>
    <row r="89" spans="1:12" s="350" customFormat="1" ht="10.199999999999999" x14ac:dyDescent="0.2">
      <c r="A89" s="370"/>
      <c r="B89" s="461"/>
      <c r="C89" s="374"/>
      <c r="D89" s="479"/>
      <c r="E89" s="462"/>
      <c r="F89" s="463"/>
      <c r="G89" s="374"/>
      <c r="H89" s="463">
        <v>9</v>
      </c>
      <c r="I89" s="485">
        <v>2.97</v>
      </c>
      <c r="J89" s="486">
        <v>23.77</v>
      </c>
      <c r="K89" s="374">
        <v>23.77</v>
      </c>
      <c r="L89" s="487">
        <v>6</v>
      </c>
    </row>
    <row r="90" spans="1:12" s="350" customFormat="1" ht="10.8" thickBot="1" x14ac:dyDescent="0.25">
      <c r="A90" s="370"/>
      <c r="B90" s="461"/>
      <c r="C90" s="374"/>
      <c r="D90" s="479"/>
      <c r="E90" s="462"/>
      <c r="F90" s="463"/>
      <c r="G90" s="374"/>
      <c r="H90" s="463">
        <v>10</v>
      </c>
      <c r="I90" s="485">
        <v>3.0779999999999998</v>
      </c>
      <c r="J90" s="488"/>
      <c r="K90" s="489">
        <v>23.800999999999998</v>
      </c>
      <c r="L90" s="490">
        <v>0</v>
      </c>
    </row>
    <row r="91" spans="1:12" s="350" customFormat="1" ht="10.8" thickBot="1" x14ac:dyDescent="0.25">
      <c r="A91" s="370"/>
      <c r="B91" s="491"/>
      <c r="C91" s="492"/>
      <c r="D91" s="492"/>
      <c r="E91" s="462">
        <f>SUM(E75:E90)</f>
        <v>0</v>
      </c>
      <c r="F91" s="463"/>
      <c r="G91" s="492"/>
      <c r="H91" s="492"/>
      <c r="I91" s="464">
        <f>SUM(I75:I79)</f>
        <v>0</v>
      </c>
    </row>
    <row r="92" spans="1:12" ht="13.8" thickBot="1" x14ac:dyDescent="0.3">
      <c r="B92" s="493" t="s">
        <v>425</v>
      </c>
      <c r="C92" s="494"/>
      <c r="D92" s="494"/>
      <c r="E92" s="494"/>
      <c r="F92" s="494"/>
      <c r="G92" s="494"/>
      <c r="H92" s="494"/>
      <c r="I92" s="494"/>
      <c r="J92" s="494"/>
      <c r="K92" s="495"/>
      <c r="L92" s="496"/>
    </row>
    <row r="93" spans="1:12" ht="13.8" thickBot="1" x14ac:dyDescent="0.3">
      <c r="B93" s="497" t="s">
        <v>415</v>
      </c>
      <c r="C93" s="498"/>
      <c r="D93" s="499"/>
      <c r="E93" s="500"/>
      <c r="F93" s="499"/>
      <c r="G93" s="501" t="s">
        <v>422</v>
      </c>
      <c r="H93" s="501"/>
      <c r="I93" s="502"/>
      <c r="J93" s="344"/>
      <c r="K93" s="344"/>
      <c r="L93" s="350"/>
    </row>
    <row r="94" spans="1:12" x14ac:dyDescent="0.25">
      <c r="B94" s="454" t="s">
        <v>426</v>
      </c>
      <c r="C94" s="455" t="s">
        <v>427</v>
      </c>
      <c r="D94" s="455" t="s">
        <v>428</v>
      </c>
      <c r="E94" s="456" t="s">
        <v>429</v>
      </c>
      <c r="F94" s="455"/>
      <c r="G94" s="457" t="s">
        <v>426</v>
      </c>
      <c r="H94" s="458" t="s">
        <v>428</v>
      </c>
      <c r="I94" s="459" t="s">
        <v>429</v>
      </c>
      <c r="J94" s="344"/>
      <c r="L94" s="344"/>
    </row>
    <row r="95" spans="1:12" x14ac:dyDescent="0.25">
      <c r="B95" s="461">
        <f t="shared" ref="B95:B100" si="3">J$63+(0.73*J$65)</f>
        <v>0</v>
      </c>
      <c r="C95" s="374">
        <f t="shared" ref="C95:C100" si="4">J$63-(0.73*J$65)</f>
        <v>0</v>
      </c>
      <c r="D95" s="374">
        <f t="shared" ref="D95:D100" si="5">AVERAGE($C$29:$G$34)</f>
        <v>0</v>
      </c>
      <c r="E95" s="462">
        <v>0</v>
      </c>
      <c r="F95" s="463"/>
      <c r="G95" s="374">
        <f>J65*2.28</f>
        <v>0</v>
      </c>
      <c r="H95" s="374">
        <v>2.8000000000000001E-2</v>
      </c>
      <c r="I95" s="464">
        <v>0</v>
      </c>
      <c r="J95" s="350"/>
      <c r="L95" s="344"/>
    </row>
    <row r="96" spans="1:12" x14ac:dyDescent="0.25">
      <c r="B96" s="461">
        <f t="shared" si="3"/>
        <v>0</v>
      </c>
      <c r="C96" s="374">
        <f t="shared" si="4"/>
        <v>0</v>
      </c>
      <c r="D96" s="374">
        <f t="shared" si="5"/>
        <v>0</v>
      </c>
      <c r="E96" s="462">
        <v>0</v>
      </c>
      <c r="F96" s="463"/>
      <c r="G96" s="374">
        <f>J65*2.28</f>
        <v>0</v>
      </c>
      <c r="H96" s="374">
        <v>2.8000000000000001E-2</v>
      </c>
      <c r="I96" s="464">
        <v>0</v>
      </c>
      <c r="J96" s="370"/>
      <c r="L96" s="344"/>
    </row>
    <row r="97" spans="2:12" x14ac:dyDescent="0.25">
      <c r="B97" s="461">
        <f t="shared" si="3"/>
        <v>0</v>
      </c>
      <c r="C97" s="374">
        <f t="shared" si="4"/>
        <v>0</v>
      </c>
      <c r="D97" s="374">
        <f t="shared" si="5"/>
        <v>0</v>
      </c>
      <c r="E97" s="462">
        <v>0</v>
      </c>
      <c r="F97" s="463"/>
      <c r="G97" s="374">
        <f>J65*2.28</f>
        <v>0</v>
      </c>
      <c r="H97" s="374">
        <v>2.8000000000000001E-2</v>
      </c>
      <c r="I97" s="464">
        <v>0</v>
      </c>
      <c r="J97" s="503"/>
      <c r="L97" s="468"/>
    </row>
    <row r="98" spans="2:12" x14ac:dyDescent="0.25">
      <c r="B98" s="461">
        <f t="shared" si="3"/>
        <v>0</v>
      </c>
      <c r="C98" s="374">
        <f t="shared" si="4"/>
        <v>0</v>
      </c>
      <c r="D98" s="374">
        <f t="shared" si="5"/>
        <v>0</v>
      </c>
      <c r="E98" s="462">
        <v>0</v>
      </c>
      <c r="F98" s="463"/>
      <c r="G98" s="374">
        <f>J65*2.28</f>
        <v>0</v>
      </c>
      <c r="H98" s="374">
        <v>2.8000000000000001E-2</v>
      </c>
      <c r="I98" s="464">
        <v>0</v>
      </c>
      <c r="J98" s="370"/>
      <c r="L98" s="355"/>
    </row>
    <row r="99" spans="2:12" x14ac:dyDescent="0.25">
      <c r="B99" s="461">
        <f t="shared" si="3"/>
        <v>0</v>
      </c>
      <c r="C99" s="374">
        <f t="shared" si="4"/>
        <v>0</v>
      </c>
      <c r="D99" s="374">
        <f t="shared" si="5"/>
        <v>0</v>
      </c>
      <c r="E99" s="462">
        <v>0</v>
      </c>
      <c r="F99" s="463"/>
      <c r="G99" s="374">
        <f>J65*2.28</f>
        <v>0</v>
      </c>
      <c r="H99" s="374">
        <v>2.8000000000000001E-2</v>
      </c>
      <c r="I99" s="464">
        <v>0</v>
      </c>
      <c r="J99" s="370"/>
      <c r="K99" s="344"/>
      <c r="L99" s="468"/>
    </row>
    <row r="100" spans="2:12" ht="13.8" thickBot="1" x14ac:dyDescent="0.3">
      <c r="B100" s="504">
        <f t="shared" si="3"/>
        <v>0</v>
      </c>
      <c r="C100" s="489">
        <f t="shared" si="4"/>
        <v>0</v>
      </c>
      <c r="D100" s="489">
        <f t="shared" si="5"/>
        <v>0</v>
      </c>
      <c r="E100" s="505">
        <v>0</v>
      </c>
      <c r="F100" s="506"/>
      <c r="G100" s="489">
        <f>J65*2.28</f>
        <v>0</v>
      </c>
      <c r="H100" s="489">
        <v>2.8000000000000001E-2</v>
      </c>
      <c r="I100" s="507">
        <v>0</v>
      </c>
      <c r="J100" s="370"/>
      <c r="K100" s="508"/>
      <c r="L100" s="344"/>
    </row>
    <row r="101" spans="2:12" ht="13.8" thickBot="1" x14ac:dyDescent="0.3">
      <c r="B101" s="461"/>
      <c r="C101" s="374"/>
      <c r="D101" s="479"/>
      <c r="E101" s="462"/>
      <c r="F101" s="463"/>
      <c r="G101" s="374"/>
      <c r="H101" s="479"/>
      <c r="I101" s="464"/>
      <c r="J101" s="476" t="s">
        <v>432</v>
      </c>
      <c r="K101" s="509"/>
      <c r="L101" s="478"/>
    </row>
    <row r="102" spans="2:12" x14ac:dyDescent="0.25">
      <c r="B102" s="461"/>
      <c r="C102" s="374"/>
      <c r="D102" s="479"/>
      <c r="E102" s="462"/>
      <c r="F102" s="463"/>
      <c r="G102" s="374"/>
      <c r="H102" s="479"/>
      <c r="I102" s="464"/>
      <c r="J102" s="510" t="s">
        <v>434</v>
      </c>
      <c r="K102" s="483" t="s">
        <v>435</v>
      </c>
      <c r="L102" s="484" t="s">
        <v>436</v>
      </c>
    </row>
    <row r="103" spans="2:12" x14ac:dyDescent="0.25">
      <c r="B103" s="461"/>
      <c r="C103" s="374"/>
      <c r="D103" s="479"/>
      <c r="E103" s="462"/>
      <c r="F103" s="463"/>
      <c r="G103" s="374"/>
      <c r="H103" s="479"/>
      <c r="I103" s="464"/>
      <c r="J103" s="486">
        <v>23.6</v>
      </c>
      <c r="K103" s="374">
        <v>23.6</v>
      </c>
      <c r="L103" s="487">
        <v>0</v>
      </c>
    </row>
    <row r="104" spans="2:12" x14ac:dyDescent="0.25">
      <c r="B104" s="461"/>
      <c r="C104" s="374"/>
      <c r="D104" s="479"/>
      <c r="E104" s="462"/>
      <c r="F104" s="463"/>
      <c r="G104" s="374"/>
      <c r="H104" s="479"/>
      <c r="I104" s="464"/>
      <c r="J104" s="486">
        <v>23.702999999999999</v>
      </c>
      <c r="K104" s="374">
        <v>23.702999999999999</v>
      </c>
      <c r="L104" s="487">
        <v>1</v>
      </c>
    </row>
    <row r="105" spans="2:12" x14ac:dyDescent="0.25">
      <c r="B105" s="461"/>
      <c r="C105" s="374"/>
      <c r="D105" s="479"/>
      <c r="E105" s="462"/>
      <c r="F105" s="463"/>
      <c r="G105" s="374"/>
      <c r="H105" s="479"/>
      <c r="I105" s="464"/>
      <c r="J105" s="486">
        <v>23.7149</v>
      </c>
      <c r="K105" s="374">
        <v>23.7149</v>
      </c>
      <c r="L105" s="487">
        <v>7</v>
      </c>
    </row>
    <row r="106" spans="2:12" x14ac:dyDescent="0.25">
      <c r="B106" s="461"/>
      <c r="C106" s="374"/>
      <c r="D106" s="479"/>
      <c r="E106" s="462"/>
      <c r="F106" s="463"/>
      <c r="G106" s="374"/>
      <c r="H106" s="479"/>
      <c r="I106" s="464"/>
      <c r="J106" s="486">
        <v>23.727699999999999</v>
      </c>
      <c r="K106" s="374">
        <v>23.727699999999999</v>
      </c>
      <c r="L106" s="487">
        <v>23</v>
      </c>
    </row>
    <row r="107" spans="2:12" x14ac:dyDescent="0.25">
      <c r="B107" s="461"/>
      <c r="C107" s="374"/>
      <c r="D107" s="479"/>
      <c r="E107" s="462"/>
      <c r="F107" s="463"/>
      <c r="G107" s="374"/>
      <c r="H107" s="479"/>
      <c r="I107" s="464"/>
      <c r="J107" s="486">
        <v>23.740500000000001</v>
      </c>
      <c r="K107" s="374">
        <v>23.740500000000001</v>
      </c>
      <c r="L107" s="487">
        <v>25</v>
      </c>
    </row>
    <row r="108" spans="2:12" x14ac:dyDescent="0.25">
      <c r="B108" s="461"/>
      <c r="C108" s="374"/>
      <c r="D108" s="479"/>
      <c r="E108" s="462"/>
      <c r="F108" s="463"/>
      <c r="G108" s="374"/>
      <c r="H108" s="479"/>
      <c r="I108" s="464"/>
      <c r="J108" s="486">
        <v>23.753299999999999</v>
      </c>
      <c r="K108" s="374">
        <v>23.753299999999999</v>
      </c>
      <c r="L108" s="487">
        <v>21</v>
      </c>
    </row>
    <row r="109" spans="2:12" x14ac:dyDescent="0.25">
      <c r="B109" s="461"/>
      <c r="C109" s="374"/>
      <c r="D109" s="479"/>
      <c r="E109" s="462"/>
      <c r="F109" s="463"/>
      <c r="G109" s="374"/>
      <c r="H109" s="479"/>
      <c r="I109" s="464"/>
      <c r="J109" s="486">
        <v>23.76</v>
      </c>
      <c r="K109" s="374">
        <v>23.76</v>
      </c>
      <c r="L109" s="487">
        <v>17</v>
      </c>
    </row>
    <row r="110" spans="2:12" x14ac:dyDescent="0.25">
      <c r="B110" s="461"/>
      <c r="C110" s="374"/>
      <c r="D110" s="479"/>
      <c r="E110" s="462"/>
      <c r="F110" s="463"/>
      <c r="G110" s="374"/>
      <c r="H110" s="479"/>
      <c r="I110" s="464"/>
      <c r="J110" s="486">
        <v>23.77</v>
      </c>
      <c r="K110" s="374">
        <v>23.77</v>
      </c>
      <c r="L110" s="487">
        <v>6</v>
      </c>
    </row>
    <row r="111" spans="2:12" ht="13.8" thickBot="1" x14ac:dyDescent="0.3">
      <c r="B111" s="461"/>
      <c r="C111" s="374"/>
      <c r="D111" s="479"/>
      <c r="E111" s="462"/>
      <c r="F111" s="463"/>
      <c r="G111" s="374"/>
      <c r="H111" s="479"/>
      <c r="I111" s="464"/>
      <c r="J111" s="488"/>
      <c r="K111" s="489">
        <v>23.800999999999998</v>
      </c>
      <c r="L111" s="490">
        <v>0</v>
      </c>
    </row>
    <row r="112" spans="2:12" ht="13.8" thickBot="1" x14ac:dyDescent="0.3">
      <c r="B112" s="364"/>
      <c r="C112" s="511"/>
      <c r="D112" s="511"/>
      <c r="E112" s="505">
        <f>SUM(E95:E111)</f>
        <v>0</v>
      </c>
      <c r="F112" s="506"/>
      <c r="G112" s="511"/>
      <c r="H112" s="511"/>
      <c r="I112" s="507">
        <f>SUM(I95:I111)</f>
        <v>0</v>
      </c>
      <c r="J112" s="350"/>
      <c r="K112" s="350"/>
      <c r="L112" s="350"/>
    </row>
    <row r="148" spans="1:12" ht="14.4" x14ac:dyDescent="0.3">
      <c r="A148" s="512"/>
      <c r="B148" s="512"/>
      <c r="C148" s="512"/>
      <c r="D148" s="512"/>
      <c r="E148" s="512"/>
      <c r="F148" s="512"/>
      <c r="G148" s="512"/>
      <c r="H148" s="512"/>
      <c r="I148" s="512"/>
      <c r="J148" s="512"/>
      <c r="K148" s="512"/>
      <c r="L148" s="512"/>
    </row>
    <row r="149" spans="1:12" ht="14.4" x14ac:dyDescent="0.3">
      <c r="A149" s="512"/>
      <c r="B149" s="512"/>
      <c r="C149" s="512"/>
      <c r="D149" s="512"/>
      <c r="E149" s="512"/>
      <c r="F149" s="512"/>
      <c r="G149" s="512"/>
      <c r="H149" s="512"/>
      <c r="I149" s="512"/>
      <c r="J149" s="512"/>
      <c r="K149" s="512"/>
      <c r="L149" s="512"/>
    </row>
    <row r="150" spans="1:12" ht="14.4" x14ac:dyDescent="0.3">
      <c r="A150" s="512"/>
      <c r="B150" s="512"/>
      <c r="C150" s="512"/>
      <c r="D150" s="512"/>
      <c r="E150" s="512"/>
      <c r="F150" s="512"/>
      <c r="G150" s="512"/>
      <c r="H150" s="512"/>
      <c r="I150" s="512"/>
      <c r="J150" s="512"/>
      <c r="K150" s="512"/>
      <c r="L150" s="512"/>
    </row>
    <row r="151" spans="1:12" ht="14.4" x14ac:dyDescent="0.3">
      <c r="A151" s="512"/>
      <c r="B151" s="512"/>
      <c r="C151" s="512"/>
      <c r="D151" s="512"/>
      <c r="E151" s="512"/>
      <c r="F151" s="512"/>
      <c r="G151" s="512"/>
      <c r="H151" s="512"/>
      <c r="I151" s="512"/>
      <c r="J151" s="512"/>
      <c r="K151" s="512"/>
      <c r="L151" s="512"/>
    </row>
    <row r="152" spans="1:12" ht="14.4" x14ac:dyDescent="0.3">
      <c r="A152" s="512"/>
      <c r="B152" s="512"/>
      <c r="C152" s="512"/>
      <c r="D152" s="512"/>
      <c r="E152" s="512"/>
      <c r="F152" s="512"/>
      <c r="G152" s="512"/>
      <c r="H152" s="512"/>
      <c r="I152" s="512"/>
      <c r="J152" s="512"/>
      <c r="K152" s="512"/>
      <c r="L152" s="512"/>
    </row>
    <row r="153" spans="1:12" ht="14.4" x14ac:dyDescent="0.3">
      <c r="A153" s="512"/>
      <c r="B153" s="512"/>
      <c r="C153" s="512"/>
      <c r="D153" s="512"/>
      <c r="E153" s="512"/>
      <c r="F153" s="512"/>
      <c r="G153" s="512"/>
      <c r="H153" s="512"/>
      <c r="I153" s="512"/>
      <c r="J153" s="512"/>
      <c r="K153" s="512"/>
      <c r="L153" s="512"/>
    </row>
    <row r="154" spans="1:12" ht="14.4" x14ac:dyDescent="0.3">
      <c r="A154" s="512"/>
      <c r="B154" s="512"/>
      <c r="C154" s="512"/>
      <c r="D154" s="512"/>
      <c r="E154" s="512"/>
      <c r="F154" s="512"/>
      <c r="G154" s="512"/>
      <c r="H154" s="512"/>
      <c r="I154" s="512"/>
      <c r="J154" s="512"/>
      <c r="K154" s="512"/>
      <c r="L154" s="512"/>
    </row>
    <row r="155" spans="1:12" ht="14.4" x14ac:dyDescent="0.3">
      <c r="A155" s="512"/>
      <c r="B155" s="512"/>
      <c r="C155" s="512"/>
      <c r="D155" s="512"/>
      <c r="E155" s="512"/>
      <c r="F155" s="512"/>
      <c r="G155" s="512"/>
      <c r="H155" s="512"/>
      <c r="I155" s="512"/>
      <c r="J155" s="512"/>
      <c r="K155" s="512"/>
      <c r="L155" s="512"/>
    </row>
    <row r="156" spans="1:12" ht="14.4" x14ac:dyDescent="0.3">
      <c r="A156" s="512"/>
      <c r="B156" s="512"/>
      <c r="C156" s="512"/>
      <c r="D156" s="512"/>
      <c r="E156" s="512"/>
      <c r="F156" s="512"/>
      <c r="G156" s="512"/>
      <c r="H156" s="512"/>
      <c r="I156" s="512"/>
      <c r="J156" s="512"/>
      <c r="K156" s="512"/>
      <c r="L156" s="512"/>
    </row>
    <row r="157" spans="1:12" ht="14.4" x14ac:dyDescent="0.3">
      <c r="A157" s="512"/>
      <c r="B157" s="512"/>
      <c r="C157" s="512"/>
      <c r="D157" s="512"/>
      <c r="E157" s="512"/>
      <c r="F157" s="512"/>
      <c r="G157" s="512"/>
      <c r="H157" s="512"/>
      <c r="I157" s="512"/>
      <c r="J157" s="512"/>
      <c r="K157" s="512"/>
      <c r="L157" s="512"/>
    </row>
    <row r="158" spans="1:12" ht="14.4" x14ac:dyDescent="0.3">
      <c r="A158" s="512"/>
      <c r="B158" s="512"/>
      <c r="C158" s="512"/>
      <c r="D158" s="512"/>
      <c r="E158" s="512"/>
      <c r="F158" s="512"/>
      <c r="G158" s="512"/>
      <c r="H158" s="512"/>
      <c r="I158" s="512"/>
      <c r="J158" s="512"/>
      <c r="K158" s="512"/>
      <c r="L158" s="512"/>
    </row>
    <row r="159" spans="1:12" ht="14.4" x14ac:dyDescent="0.3">
      <c r="A159" s="512"/>
      <c r="B159" s="512"/>
      <c r="C159" s="512"/>
      <c r="D159" s="512"/>
      <c r="E159" s="512"/>
      <c r="F159" s="512"/>
      <c r="G159" s="512"/>
      <c r="H159" s="512"/>
      <c r="I159" s="512"/>
      <c r="J159" s="512"/>
      <c r="K159" s="512"/>
      <c r="L159" s="512"/>
    </row>
    <row r="160" spans="1:12" ht="14.4" x14ac:dyDescent="0.3">
      <c r="A160" s="512"/>
      <c r="B160" s="512"/>
      <c r="C160" s="512"/>
      <c r="D160" s="512"/>
      <c r="E160" s="512"/>
      <c r="F160" s="512"/>
      <c r="G160" s="512"/>
      <c r="H160" s="512"/>
      <c r="I160" s="512"/>
      <c r="J160" s="512"/>
      <c r="K160" s="512"/>
      <c r="L160" s="512"/>
    </row>
    <row r="161" spans="1:12" ht="14.4" x14ac:dyDescent="0.3">
      <c r="A161" s="512"/>
      <c r="B161" s="512"/>
      <c r="C161" s="512"/>
      <c r="D161" s="512"/>
      <c r="E161" s="512"/>
      <c r="F161" s="512"/>
      <c r="G161" s="512"/>
      <c r="H161" s="512"/>
      <c r="I161" s="512"/>
      <c r="J161" s="512"/>
      <c r="K161" s="512"/>
      <c r="L161" s="512"/>
    </row>
    <row r="162" spans="1:12" ht="14.4" x14ac:dyDescent="0.3">
      <c r="A162" s="512"/>
      <c r="B162" s="512"/>
      <c r="C162" s="512"/>
      <c r="D162" s="512"/>
      <c r="E162" s="512"/>
      <c r="F162" s="512"/>
      <c r="G162" s="512"/>
      <c r="H162" s="512"/>
      <c r="I162" s="512"/>
      <c r="J162" s="512"/>
      <c r="K162" s="512"/>
      <c r="L162" s="512"/>
    </row>
    <row r="163" spans="1:12" ht="14.4" x14ac:dyDescent="0.3">
      <c r="A163" s="512"/>
      <c r="B163" s="512"/>
      <c r="C163" s="512"/>
      <c r="D163" s="512"/>
      <c r="E163" s="512"/>
      <c r="F163" s="512"/>
      <c r="G163" s="512"/>
      <c r="H163" s="512"/>
      <c r="I163" s="512"/>
      <c r="J163" s="512"/>
      <c r="K163" s="512"/>
      <c r="L163" s="512"/>
    </row>
    <row r="164" spans="1:12" ht="14.4" x14ac:dyDescent="0.3">
      <c r="A164" s="512"/>
      <c r="B164" s="512"/>
      <c r="C164" s="512"/>
      <c r="D164" s="512"/>
      <c r="E164" s="512"/>
      <c r="F164" s="512"/>
      <c r="G164" s="512"/>
      <c r="H164" s="512"/>
      <c r="I164" s="512"/>
      <c r="J164" s="512"/>
      <c r="K164" s="512"/>
      <c r="L164" s="512"/>
    </row>
    <row r="165" spans="1:12" ht="14.4" x14ac:dyDescent="0.3">
      <c r="A165" s="512"/>
      <c r="B165" s="512"/>
      <c r="C165" s="512"/>
      <c r="D165" s="512"/>
      <c r="E165" s="512"/>
      <c r="F165" s="512"/>
      <c r="G165" s="512"/>
      <c r="H165" s="512"/>
      <c r="I165" s="512"/>
      <c r="J165" s="512"/>
      <c r="K165" s="512"/>
      <c r="L165" s="512"/>
    </row>
    <row r="166" spans="1:12" ht="14.4" x14ac:dyDescent="0.3">
      <c r="A166" s="512"/>
      <c r="B166" s="512"/>
      <c r="C166" s="512"/>
      <c r="D166" s="512"/>
      <c r="E166" s="512"/>
      <c r="F166" s="512"/>
      <c r="G166" s="512"/>
      <c r="H166" s="512"/>
      <c r="I166" s="512"/>
      <c r="J166" s="512"/>
      <c r="K166" s="512"/>
      <c r="L166" s="512"/>
    </row>
    <row r="167" spans="1:12" ht="14.4" x14ac:dyDescent="0.3">
      <c r="A167" s="512"/>
      <c r="B167" s="512"/>
      <c r="C167" s="512"/>
      <c r="D167" s="512"/>
      <c r="E167" s="512"/>
      <c r="F167" s="512"/>
      <c r="G167" s="512"/>
      <c r="H167" s="512"/>
      <c r="I167" s="512"/>
      <c r="J167" s="512"/>
      <c r="K167" s="512"/>
      <c r="L167" s="512"/>
    </row>
    <row r="168" spans="1:12" ht="14.4" x14ac:dyDescent="0.3">
      <c r="A168" s="512"/>
      <c r="B168" s="512"/>
      <c r="C168" s="512"/>
      <c r="D168" s="512"/>
      <c r="E168" s="512"/>
      <c r="F168" s="512"/>
      <c r="G168" s="512"/>
      <c r="H168" s="512"/>
      <c r="I168" s="512"/>
      <c r="J168" s="512"/>
      <c r="K168" s="512"/>
      <c r="L168" s="512"/>
    </row>
    <row r="169" spans="1:12" ht="14.4" x14ac:dyDescent="0.3">
      <c r="A169" s="512"/>
      <c r="B169" s="512"/>
      <c r="C169" s="512"/>
      <c r="D169" s="512"/>
      <c r="E169" s="512"/>
      <c r="F169" s="512"/>
      <c r="G169" s="512"/>
      <c r="H169" s="512"/>
      <c r="I169" s="512"/>
      <c r="J169" s="512"/>
      <c r="K169" s="512"/>
      <c r="L169" s="512"/>
    </row>
    <row r="170" spans="1:12" ht="14.4" x14ac:dyDescent="0.3">
      <c r="A170" s="512"/>
      <c r="B170" s="512"/>
      <c r="C170" s="512"/>
      <c r="D170" s="512"/>
      <c r="E170" s="512"/>
      <c r="F170" s="512"/>
      <c r="G170" s="512"/>
      <c r="H170" s="512"/>
      <c r="I170" s="512"/>
      <c r="J170" s="512"/>
      <c r="K170" s="512"/>
      <c r="L170" s="512"/>
    </row>
    <row r="171" spans="1:12" ht="14.4" x14ac:dyDescent="0.3">
      <c r="A171" s="512"/>
      <c r="B171" s="512"/>
      <c r="C171" s="512"/>
      <c r="D171" s="512"/>
      <c r="E171" s="512"/>
      <c r="F171" s="512"/>
      <c r="G171" s="512"/>
      <c r="H171" s="512"/>
      <c r="I171" s="512"/>
      <c r="J171" s="512"/>
      <c r="K171" s="512"/>
      <c r="L171" s="512"/>
    </row>
    <row r="172" spans="1:12" ht="14.4" x14ac:dyDescent="0.3">
      <c r="A172" s="512"/>
      <c r="B172" s="512"/>
      <c r="C172" s="512"/>
      <c r="D172" s="512"/>
      <c r="E172" s="512"/>
      <c r="F172" s="512"/>
      <c r="G172" s="512"/>
      <c r="H172" s="512"/>
      <c r="I172" s="512"/>
      <c r="J172" s="512"/>
      <c r="K172" s="512"/>
      <c r="L172" s="512"/>
    </row>
    <row r="173" spans="1:12" ht="14.4" x14ac:dyDescent="0.3">
      <c r="A173" s="512"/>
      <c r="B173" s="512"/>
      <c r="C173" s="512"/>
      <c r="D173" s="512"/>
      <c r="E173" s="512"/>
      <c r="F173" s="512"/>
      <c r="G173" s="512"/>
      <c r="H173" s="512"/>
      <c r="I173" s="512"/>
      <c r="J173" s="512"/>
      <c r="K173" s="512"/>
      <c r="L173" s="512"/>
    </row>
    <row r="174" spans="1:12" ht="14.4" x14ac:dyDescent="0.3">
      <c r="A174" s="512"/>
      <c r="B174" s="512"/>
      <c r="C174" s="512"/>
      <c r="D174" s="512"/>
      <c r="E174" s="512"/>
      <c r="F174" s="512"/>
      <c r="G174" s="512"/>
      <c r="H174" s="512"/>
      <c r="I174" s="512"/>
      <c r="J174" s="512"/>
      <c r="K174" s="512"/>
      <c r="L174" s="512"/>
    </row>
    <row r="175" spans="1:12" ht="14.4" x14ac:dyDescent="0.3">
      <c r="A175" s="512"/>
      <c r="B175" s="512"/>
      <c r="C175" s="512"/>
      <c r="D175" s="512"/>
      <c r="E175" s="512"/>
      <c r="F175" s="512"/>
      <c r="G175" s="512"/>
      <c r="H175" s="512"/>
      <c r="I175" s="512"/>
      <c r="J175" s="512"/>
      <c r="K175" s="512"/>
      <c r="L175" s="512"/>
    </row>
    <row r="176" spans="1:12" ht="14.4" x14ac:dyDescent="0.3">
      <c r="A176" s="512"/>
      <c r="B176" s="512"/>
      <c r="C176" s="512"/>
      <c r="D176" s="512"/>
      <c r="E176" s="512"/>
      <c r="F176" s="512"/>
      <c r="G176" s="512"/>
      <c r="H176" s="512"/>
      <c r="I176" s="512"/>
      <c r="J176" s="512"/>
      <c r="K176" s="512"/>
      <c r="L176" s="512"/>
    </row>
    <row r="177" spans="1:12" ht="14.4" x14ac:dyDescent="0.3">
      <c r="A177" s="512"/>
      <c r="B177" s="512"/>
      <c r="C177" s="512"/>
      <c r="D177" s="512"/>
      <c r="E177" s="512"/>
      <c r="F177" s="512"/>
      <c r="G177" s="512"/>
      <c r="H177" s="512"/>
      <c r="I177" s="512"/>
      <c r="J177" s="512"/>
      <c r="K177" s="512"/>
      <c r="L177" s="512"/>
    </row>
  </sheetData>
  <mergeCells count="13">
    <mergeCell ref="H13:L13"/>
    <mergeCell ref="B1:E2"/>
    <mergeCell ref="C3:E3"/>
    <mergeCell ref="H3:K3"/>
    <mergeCell ref="C4:E4"/>
    <mergeCell ref="H4:K4"/>
    <mergeCell ref="C5:E5"/>
    <mergeCell ref="H5:K5"/>
    <mergeCell ref="C6:E6"/>
    <mergeCell ref="H6:K6"/>
    <mergeCell ref="C7:E7"/>
    <mergeCell ref="H7:K7"/>
    <mergeCell ref="C8:E8"/>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9" tint="0.39997558519241921"/>
  </sheetPr>
  <dimension ref="A4:O10"/>
  <sheetViews>
    <sheetView workbookViewId="0">
      <selection activeCell="W8" sqref="W8"/>
    </sheetView>
  </sheetViews>
  <sheetFormatPr defaultRowHeight="14.4" x14ac:dyDescent="0.3"/>
  <cols>
    <col min="1" max="1" width="12.33203125" customWidth="1"/>
    <col min="13" max="13" width="6.6640625" customWidth="1"/>
    <col min="14" max="14" width="3.109375" customWidth="1"/>
    <col min="15" max="15" width="1.33203125" customWidth="1"/>
    <col min="16" max="16" width="5.88671875" customWidth="1"/>
    <col min="257" max="257" width="12.33203125" customWidth="1"/>
    <col min="269" max="269" width="6.6640625" customWidth="1"/>
    <col min="270" max="270" width="3.109375" customWidth="1"/>
    <col min="271" max="271" width="1.33203125" customWidth="1"/>
    <col min="272" max="272" width="5.88671875" customWidth="1"/>
    <col min="513" max="513" width="12.33203125" customWidth="1"/>
    <col min="525" max="525" width="6.6640625" customWidth="1"/>
    <col min="526" max="526" width="3.109375" customWidth="1"/>
    <col min="527" max="527" width="1.33203125" customWidth="1"/>
    <col min="528" max="528" width="5.88671875" customWidth="1"/>
    <col min="769" max="769" width="12.33203125" customWidth="1"/>
    <col min="781" max="781" width="6.6640625" customWidth="1"/>
    <col min="782" max="782" width="3.109375" customWidth="1"/>
    <col min="783" max="783" width="1.33203125" customWidth="1"/>
    <col min="784" max="784" width="5.88671875" customWidth="1"/>
    <col min="1025" max="1025" width="12.33203125" customWidth="1"/>
    <col min="1037" max="1037" width="6.6640625" customWidth="1"/>
    <col min="1038" max="1038" width="3.109375" customWidth="1"/>
    <col min="1039" max="1039" width="1.33203125" customWidth="1"/>
    <col min="1040" max="1040" width="5.88671875" customWidth="1"/>
    <col min="1281" max="1281" width="12.33203125" customWidth="1"/>
    <col min="1293" max="1293" width="6.6640625" customWidth="1"/>
    <col min="1294" max="1294" width="3.109375" customWidth="1"/>
    <col min="1295" max="1295" width="1.33203125" customWidth="1"/>
    <col min="1296" max="1296" width="5.88671875" customWidth="1"/>
    <col min="1537" max="1537" width="12.33203125" customWidth="1"/>
    <col min="1549" max="1549" width="6.6640625" customWidth="1"/>
    <col min="1550" max="1550" width="3.109375" customWidth="1"/>
    <col min="1551" max="1551" width="1.33203125" customWidth="1"/>
    <col min="1552" max="1552" width="5.88671875" customWidth="1"/>
    <col min="1793" max="1793" width="12.33203125" customWidth="1"/>
    <col min="1805" max="1805" width="6.6640625" customWidth="1"/>
    <col min="1806" max="1806" width="3.109375" customWidth="1"/>
    <col min="1807" max="1807" width="1.33203125" customWidth="1"/>
    <col min="1808" max="1808" width="5.88671875" customWidth="1"/>
    <col min="2049" max="2049" width="12.33203125" customWidth="1"/>
    <col min="2061" max="2061" width="6.6640625" customWidth="1"/>
    <col min="2062" max="2062" width="3.109375" customWidth="1"/>
    <col min="2063" max="2063" width="1.33203125" customWidth="1"/>
    <col min="2064" max="2064" width="5.88671875" customWidth="1"/>
    <col min="2305" max="2305" width="12.33203125" customWidth="1"/>
    <col min="2317" max="2317" width="6.6640625" customWidth="1"/>
    <col min="2318" max="2318" width="3.109375" customWidth="1"/>
    <col min="2319" max="2319" width="1.33203125" customWidth="1"/>
    <col min="2320" max="2320" width="5.88671875" customWidth="1"/>
    <col min="2561" max="2561" width="12.33203125" customWidth="1"/>
    <col min="2573" max="2573" width="6.6640625" customWidth="1"/>
    <col min="2574" max="2574" width="3.109375" customWidth="1"/>
    <col min="2575" max="2575" width="1.33203125" customWidth="1"/>
    <col min="2576" max="2576" width="5.88671875" customWidth="1"/>
    <col min="2817" max="2817" width="12.33203125" customWidth="1"/>
    <col min="2829" max="2829" width="6.6640625" customWidth="1"/>
    <col min="2830" max="2830" width="3.109375" customWidth="1"/>
    <col min="2831" max="2831" width="1.33203125" customWidth="1"/>
    <col min="2832" max="2832" width="5.88671875" customWidth="1"/>
    <col min="3073" max="3073" width="12.33203125" customWidth="1"/>
    <col min="3085" max="3085" width="6.6640625" customWidth="1"/>
    <col min="3086" max="3086" width="3.109375" customWidth="1"/>
    <col min="3087" max="3087" width="1.33203125" customWidth="1"/>
    <col min="3088" max="3088" width="5.88671875" customWidth="1"/>
    <col min="3329" max="3329" width="12.33203125" customWidth="1"/>
    <col min="3341" max="3341" width="6.6640625" customWidth="1"/>
    <col min="3342" max="3342" width="3.109375" customWidth="1"/>
    <col min="3343" max="3343" width="1.33203125" customWidth="1"/>
    <col min="3344" max="3344" width="5.88671875" customWidth="1"/>
    <col min="3585" max="3585" width="12.33203125" customWidth="1"/>
    <col min="3597" max="3597" width="6.6640625" customWidth="1"/>
    <col min="3598" max="3598" width="3.109375" customWidth="1"/>
    <col min="3599" max="3599" width="1.33203125" customWidth="1"/>
    <col min="3600" max="3600" width="5.88671875" customWidth="1"/>
    <col min="3841" max="3841" width="12.33203125" customWidth="1"/>
    <col min="3853" max="3853" width="6.6640625" customWidth="1"/>
    <col min="3854" max="3854" width="3.109375" customWidth="1"/>
    <col min="3855" max="3855" width="1.33203125" customWidth="1"/>
    <col min="3856" max="3856" width="5.88671875" customWidth="1"/>
    <col min="4097" max="4097" width="12.33203125" customWidth="1"/>
    <col min="4109" max="4109" width="6.6640625" customWidth="1"/>
    <col min="4110" max="4110" width="3.109375" customWidth="1"/>
    <col min="4111" max="4111" width="1.33203125" customWidth="1"/>
    <col min="4112" max="4112" width="5.88671875" customWidth="1"/>
    <col min="4353" max="4353" width="12.33203125" customWidth="1"/>
    <col min="4365" max="4365" width="6.6640625" customWidth="1"/>
    <col min="4366" max="4366" width="3.109375" customWidth="1"/>
    <col min="4367" max="4367" width="1.33203125" customWidth="1"/>
    <col min="4368" max="4368" width="5.88671875" customWidth="1"/>
    <col min="4609" max="4609" width="12.33203125" customWidth="1"/>
    <col min="4621" max="4621" width="6.6640625" customWidth="1"/>
    <col min="4622" max="4622" width="3.109375" customWidth="1"/>
    <col min="4623" max="4623" width="1.33203125" customWidth="1"/>
    <col min="4624" max="4624" width="5.88671875" customWidth="1"/>
    <col min="4865" max="4865" width="12.33203125" customWidth="1"/>
    <col min="4877" max="4877" width="6.6640625" customWidth="1"/>
    <col min="4878" max="4878" width="3.109375" customWidth="1"/>
    <col min="4879" max="4879" width="1.33203125" customWidth="1"/>
    <col min="4880" max="4880" width="5.88671875" customWidth="1"/>
    <col min="5121" max="5121" width="12.33203125" customWidth="1"/>
    <col min="5133" max="5133" width="6.6640625" customWidth="1"/>
    <col min="5134" max="5134" width="3.109375" customWidth="1"/>
    <col min="5135" max="5135" width="1.33203125" customWidth="1"/>
    <col min="5136" max="5136" width="5.88671875" customWidth="1"/>
    <col min="5377" max="5377" width="12.33203125" customWidth="1"/>
    <col min="5389" max="5389" width="6.6640625" customWidth="1"/>
    <col min="5390" max="5390" width="3.109375" customWidth="1"/>
    <col min="5391" max="5391" width="1.33203125" customWidth="1"/>
    <col min="5392" max="5392" width="5.88671875" customWidth="1"/>
    <col min="5633" max="5633" width="12.33203125" customWidth="1"/>
    <col min="5645" max="5645" width="6.6640625" customWidth="1"/>
    <col min="5646" max="5646" width="3.109375" customWidth="1"/>
    <col min="5647" max="5647" width="1.33203125" customWidth="1"/>
    <col min="5648" max="5648" width="5.88671875" customWidth="1"/>
    <col min="5889" max="5889" width="12.33203125" customWidth="1"/>
    <col min="5901" max="5901" width="6.6640625" customWidth="1"/>
    <col min="5902" max="5902" width="3.109375" customWidth="1"/>
    <col min="5903" max="5903" width="1.33203125" customWidth="1"/>
    <col min="5904" max="5904" width="5.88671875" customWidth="1"/>
    <col min="6145" max="6145" width="12.33203125" customWidth="1"/>
    <col min="6157" max="6157" width="6.6640625" customWidth="1"/>
    <col min="6158" max="6158" width="3.109375" customWidth="1"/>
    <col min="6159" max="6159" width="1.33203125" customWidth="1"/>
    <col min="6160" max="6160" width="5.88671875" customWidth="1"/>
    <col min="6401" max="6401" width="12.33203125" customWidth="1"/>
    <col min="6413" max="6413" width="6.6640625" customWidth="1"/>
    <col min="6414" max="6414" width="3.109375" customWidth="1"/>
    <col min="6415" max="6415" width="1.33203125" customWidth="1"/>
    <col min="6416" max="6416" width="5.88671875" customWidth="1"/>
    <col min="6657" max="6657" width="12.33203125" customWidth="1"/>
    <col min="6669" max="6669" width="6.6640625" customWidth="1"/>
    <col min="6670" max="6670" width="3.109375" customWidth="1"/>
    <col min="6671" max="6671" width="1.33203125" customWidth="1"/>
    <col min="6672" max="6672" width="5.88671875" customWidth="1"/>
    <col min="6913" max="6913" width="12.33203125" customWidth="1"/>
    <col min="6925" max="6925" width="6.6640625" customWidth="1"/>
    <col min="6926" max="6926" width="3.109375" customWidth="1"/>
    <col min="6927" max="6927" width="1.33203125" customWidth="1"/>
    <col min="6928" max="6928" width="5.88671875" customWidth="1"/>
    <col min="7169" max="7169" width="12.33203125" customWidth="1"/>
    <col min="7181" max="7181" width="6.6640625" customWidth="1"/>
    <col min="7182" max="7182" width="3.109375" customWidth="1"/>
    <col min="7183" max="7183" width="1.33203125" customWidth="1"/>
    <col min="7184" max="7184" width="5.88671875" customWidth="1"/>
    <col min="7425" max="7425" width="12.33203125" customWidth="1"/>
    <col min="7437" max="7437" width="6.6640625" customWidth="1"/>
    <col min="7438" max="7438" width="3.109375" customWidth="1"/>
    <col min="7439" max="7439" width="1.33203125" customWidth="1"/>
    <col min="7440" max="7440" width="5.88671875" customWidth="1"/>
    <col min="7681" max="7681" width="12.33203125" customWidth="1"/>
    <col min="7693" max="7693" width="6.6640625" customWidth="1"/>
    <col min="7694" max="7694" width="3.109375" customWidth="1"/>
    <col min="7695" max="7695" width="1.33203125" customWidth="1"/>
    <col min="7696" max="7696" width="5.88671875" customWidth="1"/>
    <col min="7937" max="7937" width="12.33203125" customWidth="1"/>
    <col min="7949" max="7949" width="6.6640625" customWidth="1"/>
    <col min="7950" max="7950" width="3.109375" customWidth="1"/>
    <col min="7951" max="7951" width="1.33203125" customWidth="1"/>
    <col min="7952" max="7952" width="5.88671875" customWidth="1"/>
    <col min="8193" max="8193" width="12.33203125" customWidth="1"/>
    <col min="8205" max="8205" width="6.6640625" customWidth="1"/>
    <col min="8206" max="8206" width="3.109375" customWidth="1"/>
    <col min="8207" max="8207" width="1.33203125" customWidth="1"/>
    <col min="8208" max="8208" width="5.88671875" customWidth="1"/>
    <col min="8449" max="8449" width="12.33203125" customWidth="1"/>
    <col min="8461" max="8461" width="6.6640625" customWidth="1"/>
    <col min="8462" max="8462" width="3.109375" customWidth="1"/>
    <col min="8463" max="8463" width="1.33203125" customWidth="1"/>
    <col min="8464" max="8464" width="5.88671875" customWidth="1"/>
    <col min="8705" max="8705" width="12.33203125" customWidth="1"/>
    <col min="8717" max="8717" width="6.6640625" customWidth="1"/>
    <col min="8718" max="8718" width="3.109375" customWidth="1"/>
    <col min="8719" max="8719" width="1.33203125" customWidth="1"/>
    <col min="8720" max="8720" width="5.88671875" customWidth="1"/>
    <col min="8961" max="8961" width="12.33203125" customWidth="1"/>
    <col min="8973" max="8973" width="6.6640625" customWidth="1"/>
    <col min="8974" max="8974" width="3.109375" customWidth="1"/>
    <col min="8975" max="8975" width="1.33203125" customWidth="1"/>
    <col min="8976" max="8976" width="5.88671875" customWidth="1"/>
    <col min="9217" max="9217" width="12.33203125" customWidth="1"/>
    <col min="9229" max="9229" width="6.6640625" customWidth="1"/>
    <col min="9230" max="9230" width="3.109375" customWidth="1"/>
    <col min="9231" max="9231" width="1.33203125" customWidth="1"/>
    <col min="9232" max="9232" width="5.88671875" customWidth="1"/>
    <col min="9473" max="9473" width="12.33203125" customWidth="1"/>
    <col min="9485" max="9485" width="6.6640625" customWidth="1"/>
    <col min="9486" max="9486" width="3.109375" customWidth="1"/>
    <col min="9487" max="9487" width="1.33203125" customWidth="1"/>
    <col min="9488" max="9488" width="5.88671875" customWidth="1"/>
    <col min="9729" max="9729" width="12.33203125" customWidth="1"/>
    <col min="9741" max="9741" width="6.6640625" customWidth="1"/>
    <col min="9742" max="9742" width="3.109375" customWidth="1"/>
    <col min="9743" max="9743" width="1.33203125" customWidth="1"/>
    <col min="9744" max="9744" width="5.88671875" customWidth="1"/>
    <col min="9985" max="9985" width="12.33203125" customWidth="1"/>
    <col min="9997" max="9997" width="6.6640625" customWidth="1"/>
    <col min="9998" max="9998" width="3.109375" customWidth="1"/>
    <col min="9999" max="9999" width="1.33203125" customWidth="1"/>
    <col min="10000" max="10000" width="5.88671875" customWidth="1"/>
    <col min="10241" max="10241" width="12.33203125" customWidth="1"/>
    <col min="10253" max="10253" width="6.6640625" customWidth="1"/>
    <col min="10254" max="10254" width="3.109375" customWidth="1"/>
    <col min="10255" max="10255" width="1.33203125" customWidth="1"/>
    <col min="10256" max="10256" width="5.88671875" customWidth="1"/>
    <col min="10497" max="10497" width="12.33203125" customWidth="1"/>
    <col min="10509" max="10509" width="6.6640625" customWidth="1"/>
    <col min="10510" max="10510" width="3.109375" customWidth="1"/>
    <col min="10511" max="10511" width="1.33203125" customWidth="1"/>
    <col min="10512" max="10512" width="5.88671875" customWidth="1"/>
    <col min="10753" max="10753" width="12.33203125" customWidth="1"/>
    <col min="10765" max="10765" width="6.6640625" customWidth="1"/>
    <col min="10766" max="10766" width="3.109375" customWidth="1"/>
    <col min="10767" max="10767" width="1.33203125" customWidth="1"/>
    <col min="10768" max="10768" width="5.88671875" customWidth="1"/>
    <col min="11009" max="11009" width="12.33203125" customWidth="1"/>
    <col min="11021" max="11021" width="6.6640625" customWidth="1"/>
    <col min="11022" max="11022" width="3.109375" customWidth="1"/>
    <col min="11023" max="11023" width="1.33203125" customWidth="1"/>
    <col min="11024" max="11024" width="5.88671875" customWidth="1"/>
    <col min="11265" max="11265" width="12.33203125" customWidth="1"/>
    <col min="11277" max="11277" width="6.6640625" customWidth="1"/>
    <col min="11278" max="11278" width="3.109375" customWidth="1"/>
    <col min="11279" max="11279" width="1.33203125" customWidth="1"/>
    <col min="11280" max="11280" width="5.88671875" customWidth="1"/>
    <col min="11521" max="11521" width="12.33203125" customWidth="1"/>
    <col min="11533" max="11533" width="6.6640625" customWidth="1"/>
    <col min="11534" max="11534" width="3.109375" customWidth="1"/>
    <col min="11535" max="11535" width="1.33203125" customWidth="1"/>
    <col min="11536" max="11536" width="5.88671875" customWidth="1"/>
    <col min="11777" max="11777" width="12.33203125" customWidth="1"/>
    <col min="11789" max="11789" width="6.6640625" customWidth="1"/>
    <col min="11790" max="11790" width="3.109375" customWidth="1"/>
    <col min="11791" max="11791" width="1.33203125" customWidth="1"/>
    <col min="11792" max="11792" width="5.88671875" customWidth="1"/>
    <col min="12033" max="12033" width="12.33203125" customWidth="1"/>
    <col min="12045" max="12045" width="6.6640625" customWidth="1"/>
    <col min="12046" max="12046" width="3.109375" customWidth="1"/>
    <col min="12047" max="12047" width="1.33203125" customWidth="1"/>
    <col min="12048" max="12048" width="5.88671875" customWidth="1"/>
    <col min="12289" max="12289" width="12.33203125" customWidth="1"/>
    <col min="12301" max="12301" width="6.6640625" customWidth="1"/>
    <col min="12302" max="12302" width="3.109375" customWidth="1"/>
    <col min="12303" max="12303" width="1.33203125" customWidth="1"/>
    <col min="12304" max="12304" width="5.88671875" customWidth="1"/>
    <col min="12545" max="12545" width="12.33203125" customWidth="1"/>
    <col min="12557" max="12557" width="6.6640625" customWidth="1"/>
    <col min="12558" max="12558" width="3.109375" customWidth="1"/>
    <col min="12559" max="12559" width="1.33203125" customWidth="1"/>
    <col min="12560" max="12560" width="5.88671875" customWidth="1"/>
    <col min="12801" max="12801" width="12.33203125" customWidth="1"/>
    <col min="12813" max="12813" width="6.6640625" customWidth="1"/>
    <col min="12814" max="12814" width="3.109375" customWidth="1"/>
    <col min="12815" max="12815" width="1.33203125" customWidth="1"/>
    <col min="12816" max="12816" width="5.88671875" customWidth="1"/>
    <col min="13057" max="13057" width="12.33203125" customWidth="1"/>
    <col min="13069" max="13069" width="6.6640625" customWidth="1"/>
    <col min="13070" max="13070" width="3.109375" customWidth="1"/>
    <col min="13071" max="13071" width="1.33203125" customWidth="1"/>
    <col min="13072" max="13072" width="5.88671875" customWidth="1"/>
    <col min="13313" max="13313" width="12.33203125" customWidth="1"/>
    <col min="13325" max="13325" width="6.6640625" customWidth="1"/>
    <col min="13326" max="13326" width="3.109375" customWidth="1"/>
    <col min="13327" max="13327" width="1.33203125" customWidth="1"/>
    <col min="13328" max="13328" width="5.88671875" customWidth="1"/>
    <col min="13569" max="13569" width="12.33203125" customWidth="1"/>
    <col min="13581" max="13581" width="6.6640625" customWidth="1"/>
    <col min="13582" max="13582" width="3.109375" customWidth="1"/>
    <col min="13583" max="13583" width="1.33203125" customWidth="1"/>
    <col min="13584" max="13584" width="5.88671875" customWidth="1"/>
    <col min="13825" max="13825" width="12.33203125" customWidth="1"/>
    <col min="13837" max="13837" width="6.6640625" customWidth="1"/>
    <col min="13838" max="13838" width="3.109375" customWidth="1"/>
    <col min="13839" max="13839" width="1.33203125" customWidth="1"/>
    <col min="13840" max="13840" width="5.88671875" customWidth="1"/>
    <col min="14081" max="14081" width="12.33203125" customWidth="1"/>
    <col min="14093" max="14093" width="6.6640625" customWidth="1"/>
    <col min="14094" max="14094" width="3.109375" customWidth="1"/>
    <col min="14095" max="14095" width="1.33203125" customWidth="1"/>
    <col min="14096" max="14096" width="5.88671875" customWidth="1"/>
    <col min="14337" max="14337" width="12.33203125" customWidth="1"/>
    <col min="14349" max="14349" width="6.6640625" customWidth="1"/>
    <col min="14350" max="14350" width="3.109375" customWidth="1"/>
    <col min="14351" max="14351" width="1.33203125" customWidth="1"/>
    <col min="14352" max="14352" width="5.88671875" customWidth="1"/>
    <col min="14593" max="14593" width="12.33203125" customWidth="1"/>
    <col min="14605" max="14605" width="6.6640625" customWidth="1"/>
    <col min="14606" max="14606" width="3.109375" customWidth="1"/>
    <col min="14607" max="14607" width="1.33203125" customWidth="1"/>
    <col min="14608" max="14608" width="5.88671875" customWidth="1"/>
    <col min="14849" max="14849" width="12.33203125" customWidth="1"/>
    <col min="14861" max="14861" width="6.6640625" customWidth="1"/>
    <col min="14862" max="14862" width="3.109375" customWidth="1"/>
    <col min="14863" max="14863" width="1.33203125" customWidth="1"/>
    <col min="14864" max="14864" width="5.88671875" customWidth="1"/>
    <col min="15105" max="15105" width="12.33203125" customWidth="1"/>
    <col min="15117" max="15117" width="6.6640625" customWidth="1"/>
    <col min="15118" max="15118" width="3.109375" customWidth="1"/>
    <col min="15119" max="15119" width="1.33203125" customWidth="1"/>
    <col min="15120" max="15120" width="5.88671875" customWidth="1"/>
    <col min="15361" max="15361" width="12.33203125" customWidth="1"/>
    <col min="15373" max="15373" width="6.6640625" customWidth="1"/>
    <col min="15374" max="15374" width="3.109375" customWidth="1"/>
    <col min="15375" max="15375" width="1.33203125" customWidth="1"/>
    <col min="15376" max="15376" width="5.88671875" customWidth="1"/>
    <col min="15617" max="15617" width="12.33203125" customWidth="1"/>
    <col min="15629" max="15629" width="6.6640625" customWidth="1"/>
    <col min="15630" max="15630" width="3.109375" customWidth="1"/>
    <col min="15631" max="15631" width="1.33203125" customWidth="1"/>
    <col min="15632" max="15632" width="5.88671875" customWidth="1"/>
    <col min="15873" max="15873" width="12.33203125" customWidth="1"/>
    <col min="15885" max="15885" width="6.6640625" customWidth="1"/>
    <col min="15886" max="15886" width="3.109375" customWidth="1"/>
    <col min="15887" max="15887" width="1.33203125" customWidth="1"/>
    <col min="15888" max="15888" width="5.88671875" customWidth="1"/>
    <col min="16129" max="16129" width="12.33203125" customWidth="1"/>
    <col min="16141" max="16141" width="6.6640625" customWidth="1"/>
    <col min="16142" max="16142" width="3.109375" customWidth="1"/>
    <col min="16143" max="16143" width="1.33203125" customWidth="1"/>
    <col min="16144" max="16144" width="5.88671875" customWidth="1"/>
  </cols>
  <sheetData>
    <row r="4" spans="1:15" ht="20.399999999999999" x14ac:dyDescent="0.3">
      <c r="B4" s="1827" t="s">
        <v>464</v>
      </c>
      <c r="C4" s="1827"/>
      <c r="D4" s="1827"/>
      <c r="E4" s="1827"/>
      <c r="F4" s="1827"/>
      <c r="G4" s="1827"/>
      <c r="H4" s="1827"/>
      <c r="I4" s="1827"/>
      <c r="J4" s="1827"/>
      <c r="K4" s="1827"/>
      <c r="L4" s="1827"/>
      <c r="M4" s="1827"/>
      <c r="N4" s="1827"/>
      <c r="O4" s="1827"/>
    </row>
    <row r="5" spans="1:15" ht="15" x14ac:dyDescent="0.3">
      <c r="A5" s="514">
        <v>1</v>
      </c>
      <c r="B5" s="1687" t="s">
        <v>465</v>
      </c>
      <c r="C5" s="1687"/>
      <c r="D5" s="1687"/>
      <c r="E5" s="1687"/>
      <c r="F5" s="1687"/>
      <c r="G5" s="1687"/>
      <c r="H5" s="1687"/>
      <c r="I5" s="1687"/>
      <c r="J5" s="1687"/>
      <c r="K5" s="1687"/>
      <c r="L5" s="1687"/>
      <c r="M5" s="1687"/>
      <c r="N5" s="1687"/>
      <c r="O5" s="1687"/>
    </row>
    <row r="6" spans="1:15" ht="15" x14ac:dyDescent="0.3">
      <c r="A6" s="514">
        <v>2</v>
      </c>
      <c r="B6" s="1687" t="s">
        <v>466</v>
      </c>
      <c r="C6" s="1687"/>
      <c r="D6" s="1687"/>
      <c r="E6" s="1687"/>
      <c r="F6" s="1687"/>
      <c r="G6" s="1687"/>
      <c r="H6" s="1687"/>
      <c r="I6" s="1687"/>
      <c r="J6" s="1687"/>
      <c r="K6" s="1687"/>
      <c r="L6" s="1687"/>
      <c r="M6" s="1687"/>
      <c r="N6" s="1687"/>
      <c r="O6" s="1687"/>
    </row>
    <row r="7" spans="1:15" ht="15" x14ac:dyDescent="0.3">
      <c r="A7" s="514">
        <v>3</v>
      </c>
      <c r="B7" s="1828" t="s">
        <v>467</v>
      </c>
      <c r="C7" s="1828"/>
      <c r="D7" s="1828"/>
      <c r="E7" s="1828"/>
      <c r="F7" s="1828"/>
      <c r="G7" s="1828"/>
      <c r="H7" s="1828"/>
      <c r="I7" s="1828"/>
      <c r="J7" s="1828"/>
      <c r="K7" s="1828"/>
      <c r="L7" s="1828"/>
      <c r="M7" s="1828"/>
      <c r="N7" s="1828"/>
      <c r="O7" s="1828"/>
    </row>
    <row r="8" spans="1:15" ht="15.6" x14ac:dyDescent="0.3">
      <c r="A8" s="515"/>
      <c r="B8" s="515"/>
      <c r="C8" s="515"/>
      <c r="D8" s="515"/>
      <c r="E8" s="515"/>
      <c r="F8" s="515"/>
      <c r="G8" s="515"/>
      <c r="H8" s="515"/>
      <c r="I8" s="515"/>
      <c r="J8" s="515"/>
      <c r="K8" s="515"/>
      <c r="L8" s="515"/>
      <c r="M8" s="515"/>
      <c r="N8" s="515"/>
      <c r="O8" s="515"/>
    </row>
    <row r="9" spans="1:15" ht="15.6" x14ac:dyDescent="0.3">
      <c r="A9" s="515"/>
      <c r="B9" s="515"/>
      <c r="C9" s="515"/>
      <c r="D9" s="515"/>
      <c r="E9" s="515"/>
      <c r="F9" s="515"/>
      <c r="G9" s="515"/>
      <c r="H9" s="515"/>
      <c r="I9" s="515"/>
      <c r="J9" s="515"/>
      <c r="K9" s="515"/>
      <c r="L9" s="515"/>
      <c r="M9" s="515"/>
      <c r="N9" s="515"/>
      <c r="O9" s="515"/>
    </row>
    <row r="10" spans="1:15" ht="15.6" x14ac:dyDescent="0.3">
      <c r="A10" s="516" t="s">
        <v>468</v>
      </c>
      <c r="B10" s="1687" t="s">
        <v>469</v>
      </c>
      <c r="C10" s="1687"/>
      <c r="D10" s="1687"/>
      <c r="E10" s="1687"/>
      <c r="F10" s="1687"/>
      <c r="G10" s="1687"/>
      <c r="H10" s="1687"/>
      <c r="I10" s="1687"/>
      <c r="J10" s="1687"/>
      <c r="K10" s="1687"/>
      <c r="L10" s="1687"/>
      <c r="M10" s="1687"/>
      <c r="N10" s="1687"/>
      <c r="O10" s="1687"/>
    </row>
  </sheetData>
  <mergeCells count="5">
    <mergeCell ref="B4:O4"/>
    <mergeCell ref="B5:O5"/>
    <mergeCell ref="B6:O6"/>
    <mergeCell ref="B7:O7"/>
    <mergeCell ref="B10:O10"/>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9" tint="0.39997558519241921"/>
  </sheetPr>
  <dimension ref="A1:AB74"/>
  <sheetViews>
    <sheetView workbookViewId="0">
      <selection sqref="A1:XFD1"/>
    </sheetView>
  </sheetViews>
  <sheetFormatPr defaultColWidth="9.109375" defaultRowHeight="12.6" x14ac:dyDescent="0.25"/>
  <cols>
    <col min="1" max="1" width="5.88671875" style="158" customWidth="1"/>
    <col min="2" max="22" width="7.33203125" style="158" customWidth="1"/>
    <col min="23" max="23" width="9" style="158" customWidth="1"/>
    <col min="24" max="24" width="7.33203125" style="158" customWidth="1"/>
    <col min="25" max="256" width="9.109375" style="158"/>
    <col min="257" max="257" width="5.88671875" style="158" customWidth="1"/>
    <col min="258" max="278" width="7.33203125" style="158" customWidth="1"/>
    <col min="279" max="279" width="9" style="158" customWidth="1"/>
    <col min="280" max="280" width="7.33203125" style="158" customWidth="1"/>
    <col min="281" max="512" width="9.109375" style="158"/>
    <col min="513" max="513" width="5.88671875" style="158" customWidth="1"/>
    <col min="514" max="534" width="7.33203125" style="158" customWidth="1"/>
    <col min="535" max="535" width="9" style="158" customWidth="1"/>
    <col min="536" max="536" width="7.33203125" style="158" customWidth="1"/>
    <col min="537" max="768" width="9.109375" style="158"/>
    <col min="769" max="769" width="5.88671875" style="158" customWidth="1"/>
    <col min="770" max="790" width="7.33203125" style="158" customWidth="1"/>
    <col min="791" max="791" width="9" style="158" customWidth="1"/>
    <col min="792" max="792" width="7.33203125" style="158" customWidth="1"/>
    <col min="793" max="1024" width="9.109375" style="158"/>
    <col min="1025" max="1025" width="5.88671875" style="158" customWidth="1"/>
    <col min="1026" max="1046" width="7.33203125" style="158" customWidth="1"/>
    <col min="1047" max="1047" width="9" style="158" customWidth="1"/>
    <col min="1048" max="1048" width="7.33203125" style="158" customWidth="1"/>
    <col min="1049" max="1280" width="9.109375" style="158"/>
    <col min="1281" max="1281" width="5.88671875" style="158" customWidth="1"/>
    <col min="1282" max="1302" width="7.33203125" style="158" customWidth="1"/>
    <col min="1303" max="1303" width="9" style="158" customWidth="1"/>
    <col min="1304" max="1304" width="7.33203125" style="158" customWidth="1"/>
    <col min="1305" max="1536" width="9.109375" style="158"/>
    <col min="1537" max="1537" width="5.88671875" style="158" customWidth="1"/>
    <col min="1538" max="1558" width="7.33203125" style="158" customWidth="1"/>
    <col min="1559" max="1559" width="9" style="158" customWidth="1"/>
    <col min="1560" max="1560" width="7.33203125" style="158" customWidth="1"/>
    <col min="1561" max="1792" width="9.109375" style="158"/>
    <col min="1793" max="1793" width="5.88671875" style="158" customWidth="1"/>
    <col min="1794" max="1814" width="7.33203125" style="158" customWidth="1"/>
    <col min="1815" max="1815" width="9" style="158" customWidth="1"/>
    <col min="1816" max="1816" width="7.33203125" style="158" customWidth="1"/>
    <col min="1817" max="2048" width="9.109375" style="158"/>
    <col min="2049" max="2049" width="5.88671875" style="158" customWidth="1"/>
    <col min="2050" max="2070" width="7.33203125" style="158" customWidth="1"/>
    <col min="2071" max="2071" width="9" style="158" customWidth="1"/>
    <col min="2072" max="2072" width="7.33203125" style="158" customWidth="1"/>
    <col min="2073" max="2304" width="9.109375" style="158"/>
    <col min="2305" max="2305" width="5.88671875" style="158" customWidth="1"/>
    <col min="2306" max="2326" width="7.33203125" style="158" customWidth="1"/>
    <col min="2327" max="2327" width="9" style="158" customWidth="1"/>
    <col min="2328" max="2328" width="7.33203125" style="158" customWidth="1"/>
    <col min="2329" max="2560" width="9.109375" style="158"/>
    <col min="2561" max="2561" width="5.88671875" style="158" customWidth="1"/>
    <col min="2562" max="2582" width="7.33203125" style="158" customWidth="1"/>
    <col min="2583" max="2583" width="9" style="158" customWidth="1"/>
    <col min="2584" max="2584" width="7.33203125" style="158" customWidth="1"/>
    <col min="2585" max="2816" width="9.109375" style="158"/>
    <col min="2817" max="2817" width="5.88671875" style="158" customWidth="1"/>
    <col min="2818" max="2838" width="7.33203125" style="158" customWidth="1"/>
    <col min="2839" max="2839" width="9" style="158" customWidth="1"/>
    <col min="2840" max="2840" width="7.33203125" style="158" customWidth="1"/>
    <col min="2841" max="3072" width="9.109375" style="158"/>
    <col min="3073" max="3073" width="5.88671875" style="158" customWidth="1"/>
    <col min="3074" max="3094" width="7.33203125" style="158" customWidth="1"/>
    <col min="3095" max="3095" width="9" style="158" customWidth="1"/>
    <col min="3096" max="3096" width="7.33203125" style="158" customWidth="1"/>
    <col min="3097" max="3328" width="9.109375" style="158"/>
    <col min="3329" max="3329" width="5.88671875" style="158" customWidth="1"/>
    <col min="3330" max="3350" width="7.33203125" style="158" customWidth="1"/>
    <col min="3351" max="3351" width="9" style="158" customWidth="1"/>
    <col min="3352" max="3352" width="7.33203125" style="158" customWidth="1"/>
    <col min="3353" max="3584" width="9.109375" style="158"/>
    <col min="3585" max="3585" width="5.88671875" style="158" customWidth="1"/>
    <col min="3586" max="3606" width="7.33203125" style="158" customWidth="1"/>
    <col min="3607" max="3607" width="9" style="158" customWidth="1"/>
    <col min="3608" max="3608" width="7.33203125" style="158" customWidth="1"/>
    <col min="3609" max="3840" width="9.109375" style="158"/>
    <col min="3841" max="3841" width="5.88671875" style="158" customWidth="1"/>
    <col min="3842" max="3862" width="7.33203125" style="158" customWidth="1"/>
    <col min="3863" max="3863" width="9" style="158" customWidth="1"/>
    <col min="3864" max="3864" width="7.33203125" style="158" customWidth="1"/>
    <col min="3865" max="4096" width="9.109375" style="158"/>
    <col min="4097" max="4097" width="5.88671875" style="158" customWidth="1"/>
    <col min="4098" max="4118" width="7.33203125" style="158" customWidth="1"/>
    <col min="4119" max="4119" width="9" style="158" customWidth="1"/>
    <col min="4120" max="4120" width="7.33203125" style="158" customWidth="1"/>
    <col min="4121" max="4352" width="9.109375" style="158"/>
    <col min="4353" max="4353" width="5.88671875" style="158" customWidth="1"/>
    <col min="4354" max="4374" width="7.33203125" style="158" customWidth="1"/>
    <col min="4375" max="4375" width="9" style="158" customWidth="1"/>
    <col min="4376" max="4376" width="7.33203125" style="158" customWidth="1"/>
    <col min="4377" max="4608" width="9.109375" style="158"/>
    <col min="4609" max="4609" width="5.88671875" style="158" customWidth="1"/>
    <col min="4610" max="4630" width="7.33203125" style="158" customWidth="1"/>
    <col min="4631" max="4631" width="9" style="158" customWidth="1"/>
    <col min="4632" max="4632" width="7.33203125" style="158" customWidth="1"/>
    <col min="4633" max="4864" width="9.109375" style="158"/>
    <col min="4865" max="4865" width="5.88671875" style="158" customWidth="1"/>
    <col min="4866" max="4886" width="7.33203125" style="158" customWidth="1"/>
    <col min="4887" max="4887" width="9" style="158" customWidth="1"/>
    <col min="4888" max="4888" width="7.33203125" style="158" customWidth="1"/>
    <col min="4889" max="5120" width="9.109375" style="158"/>
    <col min="5121" max="5121" width="5.88671875" style="158" customWidth="1"/>
    <col min="5122" max="5142" width="7.33203125" style="158" customWidth="1"/>
    <col min="5143" max="5143" width="9" style="158" customWidth="1"/>
    <col min="5144" max="5144" width="7.33203125" style="158" customWidth="1"/>
    <col min="5145" max="5376" width="9.109375" style="158"/>
    <col min="5377" max="5377" width="5.88671875" style="158" customWidth="1"/>
    <col min="5378" max="5398" width="7.33203125" style="158" customWidth="1"/>
    <col min="5399" max="5399" width="9" style="158" customWidth="1"/>
    <col min="5400" max="5400" width="7.33203125" style="158" customWidth="1"/>
    <col min="5401" max="5632" width="9.109375" style="158"/>
    <col min="5633" max="5633" width="5.88671875" style="158" customWidth="1"/>
    <col min="5634" max="5654" width="7.33203125" style="158" customWidth="1"/>
    <col min="5655" max="5655" width="9" style="158" customWidth="1"/>
    <col min="5656" max="5656" width="7.33203125" style="158" customWidth="1"/>
    <col min="5657" max="5888" width="9.109375" style="158"/>
    <col min="5889" max="5889" width="5.88671875" style="158" customWidth="1"/>
    <col min="5890" max="5910" width="7.33203125" style="158" customWidth="1"/>
    <col min="5911" max="5911" width="9" style="158" customWidth="1"/>
    <col min="5912" max="5912" width="7.33203125" style="158" customWidth="1"/>
    <col min="5913" max="6144" width="9.109375" style="158"/>
    <col min="6145" max="6145" width="5.88671875" style="158" customWidth="1"/>
    <col min="6146" max="6166" width="7.33203125" style="158" customWidth="1"/>
    <col min="6167" max="6167" width="9" style="158" customWidth="1"/>
    <col min="6168" max="6168" width="7.33203125" style="158" customWidth="1"/>
    <col min="6169" max="6400" width="9.109375" style="158"/>
    <col min="6401" max="6401" width="5.88671875" style="158" customWidth="1"/>
    <col min="6402" max="6422" width="7.33203125" style="158" customWidth="1"/>
    <col min="6423" max="6423" width="9" style="158" customWidth="1"/>
    <col min="6424" max="6424" width="7.33203125" style="158" customWidth="1"/>
    <col min="6425" max="6656" width="9.109375" style="158"/>
    <col min="6657" max="6657" width="5.88671875" style="158" customWidth="1"/>
    <col min="6658" max="6678" width="7.33203125" style="158" customWidth="1"/>
    <col min="6679" max="6679" width="9" style="158" customWidth="1"/>
    <col min="6680" max="6680" width="7.33203125" style="158" customWidth="1"/>
    <col min="6681" max="6912" width="9.109375" style="158"/>
    <col min="6913" max="6913" width="5.88671875" style="158" customWidth="1"/>
    <col min="6914" max="6934" width="7.33203125" style="158" customWidth="1"/>
    <col min="6935" max="6935" width="9" style="158" customWidth="1"/>
    <col min="6936" max="6936" width="7.33203125" style="158" customWidth="1"/>
    <col min="6937" max="7168" width="9.109375" style="158"/>
    <col min="7169" max="7169" width="5.88671875" style="158" customWidth="1"/>
    <col min="7170" max="7190" width="7.33203125" style="158" customWidth="1"/>
    <col min="7191" max="7191" width="9" style="158" customWidth="1"/>
    <col min="7192" max="7192" width="7.33203125" style="158" customWidth="1"/>
    <col min="7193" max="7424" width="9.109375" style="158"/>
    <col min="7425" max="7425" width="5.88671875" style="158" customWidth="1"/>
    <col min="7426" max="7446" width="7.33203125" style="158" customWidth="1"/>
    <col min="7447" max="7447" width="9" style="158" customWidth="1"/>
    <col min="7448" max="7448" width="7.33203125" style="158" customWidth="1"/>
    <col min="7449" max="7680" width="9.109375" style="158"/>
    <col min="7681" max="7681" width="5.88671875" style="158" customWidth="1"/>
    <col min="7682" max="7702" width="7.33203125" style="158" customWidth="1"/>
    <col min="7703" max="7703" width="9" style="158" customWidth="1"/>
    <col min="7704" max="7704" width="7.33203125" style="158" customWidth="1"/>
    <col min="7705" max="7936" width="9.109375" style="158"/>
    <col min="7937" max="7937" width="5.88671875" style="158" customWidth="1"/>
    <col min="7938" max="7958" width="7.33203125" style="158" customWidth="1"/>
    <col min="7959" max="7959" width="9" style="158" customWidth="1"/>
    <col min="7960" max="7960" width="7.33203125" style="158" customWidth="1"/>
    <col min="7961" max="8192" width="9.109375" style="158"/>
    <col min="8193" max="8193" width="5.88671875" style="158" customWidth="1"/>
    <col min="8194" max="8214" width="7.33203125" style="158" customWidth="1"/>
    <col min="8215" max="8215" width="9" style="158" customWidth="1"/>
    <col min="8216" max="8216" width="7.33203125" style="158" customWidth="1"/>
    <col min="8217" max="8448" width="9.109375" style="158"/>
    <col min="8449" max="8449" width="5.88671875" style="158" customWidth="1"/>
    <col min="8450" max="8470" width="7.33203125" style="158" customWidth="1"/>
    <col min="8471" max="8471" width="9" style="158" customWidth="1"/>
    <col min="8472" max="8472" width="7.33203125" style="158" customWidth="1"/>
    <col min="8473" max="8704" width="9.109375" style="158"/>
    <col min="8705" max="8705" width="5.88671875" style="158" customWidth="1"/>
    <col min="8706" max="8726" width="7.33203125" style="158" customWidth="1"/>
    <col min="8727" max="8727" width="9" style="158" customWidth="1"/>
    <col min="8728" max="8728" width="7.33203125" style="158" customWidth="1"/>
    <col min="8729" max="8960" width="9.109375" style="158"/>
    <col min="8961" max="8961" width="5.88671875" style="158" customWidth="1"/>
    <col min="8962" max="8982" width="7.33203125" style="158" customWidth="1"/>
    <col min="8983" max="8983" width="9" style="158" customWidth="1"/>
    <col min="8984" max="8984" width="7.33203125" style="158" customWidth="1"/>
    <col min="8985" max="9216" width="9.109375" style="158"/>
    <col min="9217" max="9217" width="5.88671875" style="158" customWidth="1"/>
    <col min="9218" max="9238" width="7.33203125" style="158" customWidth="1"/>
    <col min="9239" max="9239" width="9" style="158" customWidth="1"/>
    <col min="9240" max="9240" width="7.33203125" style="158" customWidth="1"/>
    <col min="9241" max="9472" width="9.109375" style="158"/>
    <col min="9473" max="9473" width="5.88671875" style="158" customWidth="1"/>
    <col min="9474" max="9494" width="7.33203125" style="158" customWidth="1"/>
    <col min="9495" max="9495" width="9" style="158" customWidth="1"/>
    <col min="9496" max="9496" width="7.33203125" style="158" customWidth="1"/>
    <col min="9497" max="9728" width="9.109375" style="158"/>
    <col min="9729" max="9729" width="5.88671875" style="158" customWidth="1"/>
    <col min="9730" max="9750" width="7.33203125" style="158" customWidth="1"/>
    <col min="9751" max="9751" width="9" style="158" customWidth="1"/>
    <col min="9752" max="9752" width="7.33203125" style="158" customWidth="1"/>
    <col min="9753" max="9984" width="9.109375" style="158"/>
    <col min="9985" max="9985" width="5.88671875" style="158" customWidth="1"/>
    <col min="9986" max="10006" width="7.33203125" style="158" customWidth="1"/>
    <col min="10007" max="10007" width="9" style="158" customWidth="1"/>
    <col min="10008" max="10008" width="7.33203125" style="158" customWidth="1"/>
    <col min="10009" max="10240" width="9.109375" style="158"/>
    <col min="10241" max="10241" width="5.88671875" style="158" customWidth="1"/>
    <col min="10242" max="10262" width="7.33203125" style="158" customWidth="1"/>
    <col min="10263" max="10263" width="9" style="158" customWidth="1"/>
    <col min="10264" max="10264" width="7.33203125" style="158" customWidth="1"/>
    <col min="10265" max="10496" width="9.109375" style="158"/>
    <col min="10497" max="10497" width="5.88671875" style="158" customWidth="1"/>
    <col min="10498" max="10518" width="7.33203125" style="158" customWidth="1"/>
    <col min="10519" max="10519" width="9" style="158" customWidth="1"/>
    <col min="10520" max="10520" width="7.33203125" style="158" customWidth="1"/>
    <col min="10521" max="10752" width="9.109375" style="158"/>
    <col min="10753" max="10753" width="5.88671875" style="158" customWidth="1"/>
    <col min="10754" max="10774" width="7.33203125" style="158" customWidth="1"/>
    <col min="10775" max="10775" width="9" style="158" customWidth="1"/>
    <col min="10776" max="10776" width="7.33203125" style="158" customWidth="1"/>
    <col min="10777" max="11008" width="9.109375" style="158"/>
    <col min="11009" max="11009" width="5.88671875" style="158" customWidth="1"/>
    <col min="11010" max="11030" width="7.33203125" style="158" customWidth="1"/>
    <col min="11031" max="11031" width="9" style="158" customWidth="1"/>
    <col min="11032" max="11032" width="7.33203125" style="158" customWidth="1"/>
    <col min="11033" max="11264" width="9.109375" style="158"/>
    <col min="11265" max="11265" width="5.88671875" style="158" customWidth="1"/>
    <col min="11266" max="11286" width="7.33203125" style="158" customWidth="1"/>
    <col min="11287" max="11287" width="9" style="158" customWidth="1"/>
    <col min="11288" max="11288" width="7.33203125" style="158" customWidth="1"/>
    <col min="11289" max="11520" width="9.109375" style="158"/>
    <col min="11521" max="11521" width="5.88671875" style="158" customWidth="1"/>
    <col min="11522" max="11542" width="7.33203125" style="158" customWidth="1"/>
    <col min="11543" max="11543" width="9" style="158" customWidth="1"/>
    <col min="11544" max="11544" width="7.33203125" style="158" customWidth="1"/>
    <col min="11545" max="11776" width="9.109375" style="158"/>
    <col min="11777" max="11777" width="5.88671875" style="158" customWidth="1"/>
    <col min="11778" max="11798" width="7.33203125" style="158" customWidth="1"/>
    <col min="11799" max="11799" width="9" style="158" customWidth="1"/>
    <col min="11800" max="11800" width="7.33203125" style="158" customWidth="1"/>
    <col min="11801" max="12032" width="9.109375" style="158"/>
    <col min="12033" max="12033" width="5.88671875" style="158" customWidth="1"/>
    <col min="12034" max="12054" width="7.33203125" style="158" customWidth="1"/>
    <col min="12055" max="12055" width="9" style="158" customWidth="1"/>
    <col min="12056" max="12056" width="7.33203125" style="158" customWidth="1"/>
    <col min="12057" max="12288" width="9.109375" style="158"/>
    <col min="12289" max="12289" width="5.88671875" style="158" customWidth="1"/>
    <col min="12290" max="12310" width="7.33203125" style="158" customWidth="1"/>
    <col min="12311" max="12311" width="9" style="158" customWidth="1"/>
    <col min="12312" max="12312" width="7.33203125" style="158" customWidth="1"/>
    <col min="12313" max="12544" width="9.109375" style="158"/>
    <col min="12545" max="12545" width="5.88671875" style="158" customWidth="1"/>
    <col min="12546" max="12566" width="7.33203125" style="158" customWidth="1"/>
    <col min="12567" max="12567" width="9" style="158" customWidth="1"/>
    <col min="12568" max="12568" width="7.33203125" style="158" customWidth="1"/>
    <col min="12569" max="12800" width="9.109375" style="158"/>
    <col min="12801" max="12801" width="5.88671875" style="158" customWidth="1"/>
    <col min="12802" max="12822" width="7.33203125" style="158" customWidth="1"/>
    <col min="12823" max="12823" width="9" style="158" customWidth="1"/>
    <col min="12824" max="12824" width="7.33203125" style="158" customWidth="1"/>
    <col min="12825" max="13056" width="9.109375" style="158"/>
    <col min="13057" max="13057" width="5.88671875" style="158" customWidth="1"/>
    <col min="13058" max="13078" width="7.33203125" style="158" customWidth="1"/>
    <col min="13079" max="13079" width="9" style="158" customWidth="1"/>
    <col min="13080" max="13080" width="7.33203125" style="158" customWidth="1"/>
    <col min="13081" max="13312" width="9.109375" style="158"/>
    <col min="13313" max="13313" width="5.88671875" style="158" customWidth="1"/>
    <col min="13314" max="13334" width="7.33203125" style="158" customWidth="1"/>
    <col min="13335" max="13335" width="9" style="158" customWidth="1"/>
    <col min="13336" max="13336" width="7.33203125" style="158" customWidth="1"/>
    <col min="13337" max="13568" width="9.109375" style="158"/>
    <col min="13569" max="13569" width="5.88671875" style="158" customWidth="1"/>
    <col min="13570" max="13590" width="7.33203125" style="158" customWidth="1"/>
    <col min="13591" max="13591" width="9" style="158" customWidth="1"/>
    <col min="13592" max="13592" width="7.33203125" style="158" customWidth="1"/>
    <col min="13593" max="13824" width="9.109375" style="158"/>
    <col min="13825" max="13825" width="5.88671875" style="158" customWidth="1"/>
    <col min="13826" max="13846" width="7.33203125" style="158" customWidth="1"/>
    <col min="13847" max="13847" width="9" style="158" customWidth="1"/>
    <col min="13848" max="13848" width="7.33203125" style="158" customWidth="1"/>
    <col min="13849" max="14080" width="9.109375" style="158"/>
    <col min="14081" max="14081" width="5.88671875" style="158" customWidth="1"/>
    <col min="14082" max="14102" width="7.33203125" style="158" customWidth="1"/>
    <col min="14103" max="14103" width="9" style="158" customWidth="1"/>
    <col min="14104" max="14104" width="7.33203125" style="158" customWidth="1"/>
    <col min="14105" max="14336" width="9.109375" style="158"/>
    <col min="14337" max="14337" width="5.88671875" style="158" customWidth="1"/>
    <col min="14338" max="14358" width="7.33203125" style="158" customWidth="1"/>
    <col min="14359" max="14359" width="9" style="158" customWidth="1"/>
    <col min="14360" max="14360" width="7.33203125" style="158" customWidth="1"/>
    <col min="14361" max="14592" width="9.109375" style="158"/>
    <col min="14593" max="14593" width="5.88671875" style="158" customWidth="1"/>
    <col min="14594" max="14614" width="7.33203125" style="158" customWidth="1"/>
    <col min="14615" max="14615" width="9" style="158" customWidth="1"/>
    <col min="14616" max="14616" width="7.33203125" style="158" customWidth="1"/>
    <col min="14617" max="14848" width="9.109375" style="158"/>
    <col min="14849" max="14849" width="5.88671875" style="158" customWidth="1"/>
    <col min="14850" max="14870" width="7.33203125" style="158" customWidth="1"/>
    <col min="14871" max="14871" width="9" style="158" customWidth="1"/>
    <col min="14872" max="14872" width="7.33203125" style="158" customWidth="1"/>
    <col min="14873" max="15104" width="9.109375" style="158"/>
    <col min="15105" max="15105" width="5.88671875" style="158" customWidth="1"/>
    <col min="15106" max="15126" width="7.33203125" style="158" customWidth="1"/>
    <col min="15127" max="15127" width="9" style="158" customWidth="1"/>
    <col min="15128" max="15128" width="7.33203125" style="158" customWidth="1"/>
    <col min="15129" max="15360" width="9.109375" style="158"/>
    <col min="15361" max="15361" width="5.88671875" style="158" customWidth="1"/>
    <col min="15362" max="15382" width="7.33203125" style="158" customWidth="1"/>
    <col min="15383" max="15383" width="9" style="158" customWidth="1"/>
    <col min="15384" max="15384" width="7.33203125" style="158" customWidth="1"/>
    <col min="15385" max="15616" width="9.109375" style="158"/>
    <col min="15617" max="15617" width="5.88671875" style="158" customWidth="1"/>
    <col min="15618" max="15638" width="7.33203125" style="158" customWidth="1"/>
    <col min="15639" max="15639" width="9" style="158" customWidth="1"/>
    <col min="15640" max="15640" width="7.33203125" style="158" customWidth="1"/>
    <col min="15641" max="15872" width="9.109375" style="158"/>
    <col min="15873" max="15873" width="5.88671875" style="158" customWidth="1"/>
    <col min="15874" max="15894" width="7.33203125" style="158" customWidth="1"/>
    <col min="15895" max="15895" width="9" style="158" customWidth="1"/>
    <col min="15896" max="15896" width="7.33203125" style="158" customWidth="1"/>
    <col min="15897" max="16128" width="9.109375" style="158"/>
    <col min="16129" max="16129" width="5.88671875" style="158" customWidth="1"/>
    <col min="16130" max="16150" width="7.33203125" style="158" customWidth="1"/>
    <col min="16151" max="16151" width="9" style="158" customWidth="1"/>
    <col min="16152" max="16152" width="7.33203125" style="158" customWidth="1"/>
    <col min="16153" max="16384" width="9.109375" style="158"/>
  </cols>
  <sheetData>
    <row r="1" spans="1:28" ht="68.25" customHeight="1" thickBot="1" x14ac:dyDescent="0.4">
      <c r="A1" s="156"/>
      <c r="B1" s="156"/>
      <c r="C1" s="156"/>
      <c r="D1" s="156"/>
      <c r="E1" s="156"/>
      <c r="F1" s="156"/>
      <c r="G1" s="156"/>
      <c r="H1" s="156"/>
      <c r="I1" s="156"/>
      <c r="J1" s="156"/>
      <c r="K1" s="156"/>
      <c r="L1" s="156"/>
      <c r="M1" s="156"/>
      <c r="N1" s="156"/>
      <c r="O1" s="156"/>
      <c r="P1" s="156"/>
      <c r="Q1" s="156"/>
      <c r="R1" s="156"/>
      <c r="S1" s="156"/>
      <c r="T1" s="156"/>
      <c r="U1" s="156"/>
      <c r="V1" s="156"/>
      <c r="W1" s="156"/>
      <c r="X1" s="157"/>
      <c r="Y1" s="156"/>
      <c r="Z1" s="156"/>
    </row>
    <row r="2" spans="1:28" ht="15" customHeight="1" x14ac:dyDescent="0.25">
      <c r="A2" s="159"/>
      <c r="B2" s="160"/>
      <c r="C2" s="161" t="s">
        <v>308</v>
      </c>
      <c r="D2" s="1833"/>
      <c r="E2" s="1833"/>
      <c r="F2" s="1833"/>
      <c r="G2" s="1833"/>
      <c r="H2" s="1834"/>
      <c r="I2" s="159"/>
      <c r="J2" s="160"/>
      <c r="K2" s="161" t="s">
        <v>309</v>
      </c>
      <c r="L2" s="1835"/>
      <c r="M2" s="1835"/>
      <c r="N2" s="1835"/>
      <c r="O2" s="1836"/>
      <c r="P2" s="162" t="s">
        <v>310</v>
      </c>
      <c r="Q2" s="163"/>
      <c r="R2" s="164"/>
      <c r="S2" s="165"/>
      <c r="T2" s="159"/>
      <c r="U2" s="161"/>
      <c r="V2" s="161" t="s">
        <v>43</v>
      </c>
      <c r="W2" s="1837"/>
      <c r="X2" s="1837"/>
      <c r="Y2" s="1838"/>
      <c r="Z2" s="156"/>
    </row>
    <row r="3" spans="1:28" ht="15" customHeight="1" x14ac:dyDescent="0.25">
      <c r="A3" s="166"/>
      <c r="B3" s="167"/>
      <c r="C3" s="168" t="s">
        <v>311</v>
      </c>
      <c r="D3" s="1829"/>
      <c r="E3" s="1829"/>
      <c r="F3" s="1829"/>
      <c r="G3" s="1829"/>
      <c r="H3" s="1830"/>
      <c r="I3" s="169"/>
      <c r="J3" s="156"/>
      <c r="K3" s="168" t="s">
        <v>312</v>
      </c>
      <c r="L3" s="1831"/>
      <c r="M3" s="1831"/>
      <c r="N3" s="1831"/>
      <c r="O3" s="1832"/>
      <c r="P3" s="170"/>
      <c r="Q3" s="171" t="s">
        <v>313</v>
      </c>
      <c r="R3" s="172"/>
      <c r="S3" s="173"/>
      <c r="T3" s="166"/>
      <c r="U3" s="174"/>
      <c r="V3" s="168" t="s">
        <v>314</v>
      </c>
      <c r="W3" s="1839"/>
      <c r="X3" s="1839"/>
      <c r="Y3" s="1840"/>
      <c r="Z3" s="156"/>
    </row>
    <row r="4" spans="1:28" ht="15" customHeight="1" x14ac:dyDescent="0.25">
      <c r="A4" s="166"/>
      <c r="B4" s="167"/>
      <c r="C4" s="168" t="s">
        <v>315</v>
      </c>
      <c r="D4" s="1829"/>
      <c r="E4" s="1829"/>
      <c r="F4" s="1829"/>
      <c r="G4" s="1829"/>
      <c r="H4" s="1830"/>
      <c r="I4" s="169"/>
      <c r="J4" s="156"/>
      <c r="K4" s="168" t="s">
        <v>316</v>
      </c>
      <c r="L4" s="1831"/>
      <c r="M4" s="1831"/>
      <c r="N4" s="1831"/>
      <c r="O4" s="1832"/>
      <c r="P4" s="170"/>
      <c r="Q4" s="171" t="s">
        <v>317</v>
      </c>
      <c r="R4" s="172"/>
      <c r="S4" s="173"/>
      <c r="T4" s="166"/>
      <c r="U4" s="174"/>
      <c r="V4" s="171"/>
      <c r="W4" s="167"/>
      <c r="X4" s="167"/>
      <c r="Y4" s="175"/>
      <c r="Z4" s="156"/>
    </row>
    <row r="5" spans="1:28" ht="4.5" customHeight="1" thickBot="1" x14ac:dyDescent="0.3">
      <c r="A5" s="176"/>
      <c r="B5" s="177"/>
      <c r="C5" s="178"/>
      <c r="D5" s="177"/>
      <c r="E5" s="177"/>
      <c r="F5" s="177"/>
      <c r="G5" s="177"/>
      <c r="H5" s="177"/>
      <c r="I5" s="179"/>
      <c r="J5" s="177"/>
      <c r="K5" s="178"/>
      <c r="L5" s="177"/>
      <c r="M5" s="177"/>
      <c r="N5" s="177"/>
      <c r="O5" s="177"/>
      <c r="P5" s="180"/>
      <c r="Q5" s="181"/>
      <c r="R5" s="177"/>
      <c r="S5" s="177"/>
      <c r="T5" s="176"/>
      <c r="U5" s="182"/>
      <c r="V5" s="182"/>
      <c r="W5" s="177"/>
      <c r="X5" s="177"/>
      <c r="Y5" s="183"/>
      <c r="Z5" s="156"/>
    </row>
    <row r="6" spans="1:28" ht="3.75" customHeight="1" x14ac:dyDescent="0.25">
      <c r="A6" s="156"/>
      <c r="B6" s="156"/>
      <c r="C6" s="156"/>
      <c r="D6" s="156"/>
      <c r="E6" s="156"/>
      <c r="F6" s="156"/>
      <c r="G6" s="156"/>
      <c r="H6" s="156"/>
      <c r="I6" s="156"/>
      <c r="J6" s="156"/>
      <c r="K6" s="156"/>
      <c r="L6" s="156"/>
      <c r="M6" s="156"/>
      <c r="N6" s="156"/>
      <c r="O6" s="156"/>
      <c r="P6" s="156"/>
      <c r="Q6" s="156"/>
      <c r="R6" s="156"/>
      <c r="S6" s="156"/>
      <c r="T6" s="156"/>
      <c r="U6" s="156"/>
      <c r="V6" s="156"/>
      <c r="W6" s="156"/>
      <c r="X6" s="156"/>
      <c r="Y6" s="156"/>
      <c r="Z6" s="156"/>
    </row>
    <row r="7" spans="1:28" ht="11.25" customHeight="1" thickBot="1" x14ac:dyDescent="0.3">
      <c r="A7" s="156"/>
      <c r="B7" s="184" t="s">
        <v>318</v>
      </c>
      <c r="C7" s="185" t="s">
        <v>319</v>
      </c>
      <c r="D7" s="186"/>
      <c r="E7" s="187"/>
      <c r="F7" s="187"/>
      <c r="G7" s="188"/>
      <c r="H7" s="188"/>
      <c r="I7" s="156"/>
      <c r="J7" s="156"/>
      <c r="K7" s="156"/>
      <c r="L7" s="156"/>
      <c r="M7" s="156"/>
      <c r="N7" s="156"/>
      <c r="O7" s="156"/>
      <c r="P7" s="156"/>
      <c r="Q7" s="156"/>
      <c r="R7" s="156"/>
      <c r="S7" s="156"/>
      <c r="T7" s="156"/>
      <c r="U7" s="156"/>
      <c r="V7" s="156"/>
      <c r="W7" s="156"/>
      <c r="X7" s="156"/>
      <c r="Y7" s="156"/>
      <c r="Z7" s="156"/>
    </row>
    <row r="8" spans="1:28" ht="13.2" thickTop="1" x14ac:dyDescent="0.25">
      <c r="A8" s="156"/>
      <c r="B8" s="189"/>
      <c r="C8" s="190">
        <v>1</v>
      </c>
      <c r="D8" s="190">
        <f t="shared" ref="D8:L8" si="0">C8+1</f>
        <v>2</v>
      </c>
      <c r="E8" s="190">
        <f t="shared" si="0"/>
        <v>3</v>
      </c>
      <c r="F8" s="190">
        <f t="shared" si="0"/>
        <v>4</v>
      </c>
      <c r="G8" s="190">
        <f t="shared" si="0"/>
        <v>5</v>
      </c>
      <c r="H8" s="190">
        <f t="shared" si="0"/>
        <v>6</v>
      </c>
      <c r="I8" s="190">
        <f t="shared" si="0"/>
        <v>7</v>
      </c>
      <c r="J8" s="190">
        <f t="shared" si="0"/>
        <v>8</v>
      </c>
      <c r="K8" s="190">
        <f t="shared" si="0"/>
        <v>9</v>
      </c>
      <c r="L8" s="190">
        <f t="shared" si="0"/>
        <v>10</v>
      </c>
      <c r="M8" s="156"/>
      <c r="N8" s="191" t="s">
        <v>320</v>
      </c>
      <c r="O8" s="156"/>
      <c r="P8" s="192"/>
      <c r="Q8" s="193"/>
      <c r="R8" s="193"/>
      <c r="S8" s="193"/>
      <c r="T8" s="193"/>
      <c r="U8" s="193"/>
      <c r="V8" s="193"/>
      <c r="W8" s="193"/>
      <c r="X8" s="193"/>
      <c r="Y8" s="193"/>
      <c r="Z8" s="194"/>
    </row>
    <row r="9" spans="1:28" ht="15.75" customHeight="1" x14ac:dyDescent="0.35">
      <c r="A9" s="156"/>
      <c r="B9" s="188">
        <v>1</v>
      </c>
      <c r="C9" s="195"/>
      <c r="D9" s="195"/>
      <c r="E9" s="195"/>
      <c r="F9" s="195"/>
      <c r="G9" s="195"/>
      <c r="H9" s="195"/>
      <c r="I9" s="195"/>
      <c r="J9" s="195"/>
      <c r="K9" s="195"/>
      <c r="L9" s="195"/>
      <c r="M9" s="156"/>
      <c r="N9" s="196" t="str">
        <f>IF((COUNT(C9:L9)&gt;0),AVERAGE(C9:L9),"N/A")</f>
        <v>N/A</v>
      </c>
      <c r="O9" s="156"/>
      <c r="P9" s="197"/>
      <c r="Q9" s="198"/>
      <c r="R9" s="198"/>
      <c r="S9" s="198"/>
      <c r="T9" s="198"/>
      <c r="U9" s="198"/>
      <c r="V9" s="167"/>
      <c r="W9" s="198"/>
      <c r="X9" s="167"/>
      <c r="Y9" s="156"/>
      <c r="Z9" s="199"/>
      <c r="AA9" s="200"/>
      <c r="AB9" s="200"/>
    </row>
    <row r="10" spans="1:28" ht="15.75" customHeight="1" x14ac:dyDescent="0.3">
      <c r="A10" s="156"/>
      <c r="B10" s="188">
        <v>2</v>
      </c>
      <c r="C10" s="195"/>
      <c r="D10" s="195"/>
      <c r="E10" s="195"/>
      <c r="F10" s="195"/>
      <c r="G10" s="195"/>
      <c r="H10" s="195"/>
      <c r="I10" s="195"/>
      <c r="J10" s="195"/>
      <c r="K10" s="195"/>
      <c r="L10" s="195"/>
      <c r="M10" s="156"/>
      <c r="N10" s="201" t="str">
        <f>IF((COUNT(C10:L10)&gt;0),AVERAGE(C10:L10),"N/A")</f>
        <v>N/A</v>
      </c>
      <c r="O10" s="156"/>
      <c r="P10" s="202"/>
      <c r="Q10" s="198"/>
      <c r="R10" s="198"/>
      <c r="S10" s="198"/>
      <c r="T10" s="198"/>
      <c r="U10" s="198"/>
      <c r="V10" s="167"/>
      <c r="W10" s="198"/>
      <c r="X10" s="167"/>
      <c r="Y10" s="156"/>
      <c r="Z10" s="199"/>
      <c r="AA10" s="200"/>
      <c r="AB10" s="200"/>
    </row>
    <row r="11" spans="1:28" ht="15.75" customHeight="1" x14ac:dyDescent="0.25">
      <c r="A11" s="156"/>
      <c r="B11" s="188">
        <v>3</v>
      </c>
      <c r="C11" s="195"/>
      <c r="D11" s="195"/>
      <c r="E11" s="195"/>
      <c r="F11" s="195"/>
      <c r="G11" s="195"/>
      <c r="H11" s="195"/>
      <c r="I11" s="195"/>
      <c r="J11" s="195"/>
      <c r="K11" s="195"/>
      <c r="L11" s="195"/>
      <c r="M11" s="167"/>
      <c r="N11" s="203" t="str">
        <f>IF((COUNT(C11:L11)&gt;0),AVERAGE(C11:L11),"N/A")</f>
        <v>N/A</v>
      </c>
      <c r="O11" s="156"/>
      <c r="P11" s="204" t="s">
        <v>321</v>
      </c>
      <c r="Q11" s="205"/>
      <c r="R11" s="205"/>
      <c r="S11" s="205"/>
      <c r="T11" s="198"/>
      <c r="U11" s="198"/>
      <c r="V11" s="198"/>
      <c r="W11" s="198"/>
      <c r="X11" s="198"/>
      <c r="Y11" s="206"/>
      <c r="Z11" s="199"/>
      <c r="AB11" s="200"/>
    </row>
    <row r="12" spans="1:28" ht="3.75" customHeight="1" x14ac:dyDescent="0.25">
      <c r="A12" s="156"/>
      <c r="B12" s="188"/>
      <c r="C12" s="207"/>
      <c r="D12" s="207"/>
      <c r="E12" s="207"/>
      <c r="F12" s="207"/>
      <c r="G12" s="207"/>
      <c r="H12" s="207"/>
      <c r="I12" s="207"/>
      <c r="J12" s="207"/>
      <c r="K12" s="207"/>
      <c r="L12" s="207"/>
      <c r="M12" s="208"/>
      <c r="N12" s="208"/>
      <c r="O12" s="156"/>
      <c r="P12" s="209"/>
      <c r="Q12" s="167"/>
      <c r="R12" s="167"/>
      <c r="S12" s="167"/>
      <c r="T12" s="167"/>
      <c r="U12" s="167"/>
      <c r="V12" s="167"/>
      <c r="W12" s="167"/>
      <c r="X12" s="167"/>
      <c r="Y12" s="156"/>
      <c r="Z12" s="210"/>
      <c r="AB12" s="211"/>
    </row>
    <row r="13" spans="1:28" x14ac:dyDescent="0.25">
      <c r="A13" s="156"/>
      <c r="B13" s="185" t="s">
        <v>320</v>
      </c>
      <c r="C13" s="212" t="str">
        <f t="shared" ref="C13:L13" si="1">IF(COUNT(C9:C11)&gt;0,AVERAGE(C9:C11),"N/A")</f>
        <v>N/A</v>
      </c>
      <c r="D13" s="212" t="str">
        <f t="shared" si="1"/>
        <v>N/A</v>
      </c>
      <c r="E13" s="212" t="str">
        <f t="shared" si="1"/>
        <v>N/A</v>
      </c>
      <c r="F13" s="212" t="str">
        <f t="shared" si="1"/>
        <v>N/A</v>
      </c>
      <c r="G13" s="212" t="str">
        <f t="shared" si="1"/>
        <v>N/A</v>
      </c>
      <c r="H13" s="212" t="str">
        <f t="shared" si="1"/>
        <v>N/A</v>
      </c>
      <c r="I13" s="212" t="str">
        <f t="shared" si="1"/>
        <v>N/A</v>
      </c>
      <c r="J13" s="212" t="str">
        <f t="shared" si="1"/>
        <v>N/A</v>
      </c>
      <c r="K13" s="212" t="str">
        <f t="shared" si="1"/>
        <v>N/A</v>
      </c>
      <c r="L13" s="212" t="str">
        <f t="shared" si="1"/>
        <v>N/A</v>
      </c>
      <c r="M13" s="213" t="s">
        <v>322</v>
      </c>
      <c r="N13" s="214"/>
      <c r="O13" s="215" t="str">
        <f>IF(COUNT(C9)&gt;0,AVERAGE(C9:L11),"N/A")</f>
        <v>N/A</v>
      </c>
      <c r="P13" s="209"/>
      <c r="Q13" s="167"/>
      <c r="R13" s="167"/>
      <c r="S13" s="167"/>
      <c r="T13" s="167"/>
      <c r="U13" s="167"/>
      <c r="V13" s="167"/>
      <c r="W13" s="167"/>
      <c r="X13" s="167"/>
      <c r="Y13" s="156"/>
      <c r="Z13" s="210"/>
      <c r="AB13" s="211"/>
    </row>
    <row r="14" spans="1:28" x14ac:dyDescent="0.25">
      <c r="A14" s="156"/>
      <c r="B14" s="191" t="s">
        <v>323</v>
      </c>
      <c r="C14" s="212" t="str">
        <f t="shared" ref="C14:K14" si="2">IF(COUNT(C9:C11)&gt;0,MAX(C9:C11)-MIN(C9:C11),"N/A")</f>
        <v>N/A</v>
      </c>
      <c r="D14" s="212" t="str">
        <f t="shared" si="2"/>
        <v>N/A</v>
      </c>
      <c r="E14" s="212" t="str">
        <f t="shared" si="2"/>
        <v>N/A</v>
      </c>
      <c r="F14" s="212" t="str">
        <f t="shared" si="2"/>
        <v>N/A</v>
      </c>
      <c r="G14" s="212" t="str">
        <f t="shared" si="2"/>
        <v>N/A</v>
      </c>
      <c r="H14" s="212" t="str">
        <f t="shared" si="2"/>
        <v>N/A</v>
      </c>
      <c r="I14" s="212" t="str">
        <f t="shared" si="2"/>
        <v>N/A</v>
      </c>
      <c r="J14" s="212" t="str">
        <f t="shared" si="2"/>
        <v>N/A</v>
      </c>
      <c r="K14" s="212" t="str">
        <f t="shared" si="2"/>
        <v>N/A</v>
      </c>
      <c r="L14" s="212" t="str">
        <f>IF(COUNT(L9:L11)&gt;0,MAX(L9:L11)-MIN(L9:L11),"N/A")</f>
        <v>N/A</v>
      </c>
      <c r="M14" s="216" t="s">
        <v>324</v>
      </c>
      <c r="N14" s="214"/>
      <c r="O14" s="217" t="str">
        <f>IF(COUNT(C14)&gt;0,AVERAGE(C14:L14),"N/A")</f>
        <v>N/A</v>
      </c>
      <c r="P14" s="218"/>
      <c r="Q14" s="219"/>
      <c r="R14" s="220"/>
      <c r="S14" s="220"/>
      <c r="T14" s="220"/>
      <c r="U14" s="221"/>
      <c r="V14" s="222" t="e">
        <f>(C39/O43)*5.15</f>
        <v>#DIV/0!</v>
      </c>
      <c r="W14" s="221"/>
      <c r="X14" s="222"/>
      <c r="Y14" s="156"/>
      <c r="Z14" s="210"/>
      <c r="AB14" s="211"/>
    </row>
    <row r="15" spans="1:28" x14ac:dyDescent="0.25">
      <c r="A15" s="156"/>
      <c r="B15" s="191"/>
      <c r="C15" s="223"/>
      <c r="D15" s="223"/>
      <c r="E15" s="223"/>
      <c r="F15" s="223"/>
      <c r="G15" s="223"/>
      <c r="H15" s="224"/>
      <c r="I15" s="156"/>
      <c r="J15" s="156"/>
      <c r="K15" s="156"/>
      <c r="L15" s="156"/>
      <c r="M15" s="206"/>
      <c r="N15" s="156"/>
      <c r="O15" s="188"/>
      <c r="P15" s="209"/>
      <c r="Q15" s="167"/>
      <c r="R15" s="167"/>
      <c r="S15" s="167"/>
      <c r="T15" s="167"/>
      <c r="U15" s="167"/>
      <c r="V15" s="225"/>
      <c r="W15" s="167"/>
      <c r="X15" s="225"/>
      <c r="Y15" s="156"/>
      <c r="Z15" s="210"/>
      <c r="AB15" s="211"/>
    </row>
    <row r="16" spans="1:28" x14ac:dyDescent="0.25">
      <c r="A16" s="188"/>
      <c r="B16" s="184" t="s">
        <v>325</v>
      </c>
      <c r="C16" s="185" t="s">
        <v>319</v>
      </c>
      <c r="D16" s="186"/>
      <c r="E16" s="187"/>
      <c r="F16" s="187"/>
      <c r="G16" s="188"/>
      <c r="H16" s="188"/>
      <c r="I16" s="224"/>
      <c r="J16" s="191"/>
      <c r="K16" s="223"/>
      <c r="L16" s="223"/>
      <c r="M16" s="206"/>
      <c r="N16" s="223"/>
      <c r="O16" s="188"/>
      <c r="P16" s="218"/>
      <c r="Q16" s="219"/>
      <c r="R16" s="219"/>
      <c r="S16" s="220"/>
      <c r="T16" s="220"/>
      <c r="U16" s="221"/>
      <c r="V16" s="226" t="e">
        <f>IF((P51)&gt;P52,SQRT(P51-P52),0)</f>
        <v>#DIV/0!</v>
      </c>
      <c r="W16" s="221"/>
      <c r="X16" s="226"/>
      <c r="Y16" s="156"/>
      <c r="Z16" s="210"/>
      <c r="AB16" s="211"/>
    </row>
    <row r="17" spans="1:27" x14ac:dyDescent="0.25">
      <c r="A17" s="188"/>
      <c r="B17" s="189"/>
      <c r="C17" s="190">
        <v>1</v>
      </c>
      <c r="D17" s="190">
        <f t="shared" ref="D17:L17" si="3">C17+1</f>
        <v>2</v>
      </c>
      <c r="E17" s="190">
        <f t="shared" si="3"/>
        <v>3</v>
      </c>
      <c r="F17" s="190">
        <f t="shared" si="3"/>
        <v>4</v>
      </c>
      <c r="G17" s="190">
        <f t="shared" si="3"/>
        <v>5</v>
      </c>
      <c r="H17" s="190">
        <f t="shared" si="3"/>
        <v>6</v>
      </c>
      <c r="I17" s="190">
        <f t="shared" si="3"/>
        <v>7</v>
      </c>
      <c r="J17" s="190">
        <f t="shared" si="3"/>
        <v>8</v>
      </c>
      <c r="K17" s="190">
        <f t="shared" si="3"/>
        <v>9</v>
      </c>
      <c r="L17" s="190">
        <f t="shared" si="3"/>
        <v>10</v>
      </c>
      <c r="M17" s="206"/>
      <c r="N17" s="191" t="s">
        <v>320</v>
      </c>
      <c r="O17" s="188"/>
      <c r="P17" s="209"/>
      <c r="Q17" s="167"/>
      <c r="R17" s="167"/>
      <c r="S17" s="167"/>
      <c r="T17" s="167"/>
      <c r="U17" s="167"/>
      <c r="V17" s="225"/>
      <c r="W17" s="167"/>
      <c r="X17" s="225"/>
      <c r="Y17" s="156"/>
      <c r="Z17" s="210"/>
      <c r="AA17" s="227"/>
    </row>
    <row r="18" spans="1:27" ht="15.75" customHeight="1" x14ac:dyDescent="0.25">
      <c r="A18" s="188"/>
      <c r="B18" s="188">
        <v>1</v>
      </c>
      <c r="C18" s="195"/>
      <c r="D18" s="195"/>
      <c r="E18" s="195"/>
      <c r="F18" s="195"/>
      <c r="G18" s="195"/>
      <c r="H18" s="195"/>
      <c r="I18" s="195"/>
      <c r="J18" s="195"/>
      <c r="K18" s="195"/>
      <c r="L18" s="195"/>
      <c r="M18" s="206"/>
      <c r="N18" s="196" t="str">
        <f>IF((COUNT(C18:L18)&gt;0),AVERAGE(C18:L18),"N/A")</f>
        <v>N/A</v>
      </c>
      <c r="O18" s="188"/>
      <c r="P18" s="218"/>
      <c r="Q18" s="228"/>
      <c r="R18" s="228"/>
      <c r="S18" s="228"/>
      <c r="T18" s="228"/>
      <c r="U18" s="221"/>
      <c r="V18" s="222" t="e">
        <f>SQRT((V14)^2+(V16)^2)</f>
        <v>#DIV/0!</v>
      </c>
      <c r="W18" s="221"/>
      <c r="X18" s="222"/>
      <c r="Y18" s="156"/>
      <c r="Z18" s="210"/>
    </row>
    <row r="19" spans="1:27" ht="15.75" customHeight="1" x14ac:dyDescent="0.25">
      <c r="A19" s="188"/>
      <c r="B19" s="188">
        <v>2</v>
      </c>
      <c r="C19" s="195"/>
      <c r="D19" s="195"/>
      <c r="E19" s="195"/>
      <c r="F19" s="195"/>
      <c r="G19" s="195"/>
      <c r="H19" s="195"/>
      <c r="I19" s="195"/>
      <c r="J19" s="195"/>
      <c r="K19" s="195"/>
      <c r="L19" s="195"/>
      <c r="M19" s="206"/>
      <c r="N19" s="201" t="str">
        <f>IF((COUNT(C19:L19)&gt;0),AVERAGE(C19:L19),"N/A")</f>
        <v>N/A</v>
      </c>
      <c r="O19" s="188"/>
      <c r="P19" s="209"/>
      <c r="Q19" s="167"/>
      <c r="R19" s="167"/>
      <c r="S19" s="167"/>
      <c r="T19" s="167"/>
      <c r="U19" s="167"/>
      <c r="V19" s="225"/>
      <c r="W19" s="167"/>
      <c r="X19" s="225"/>
      <c r="Y19" s="156"/>
      <c r="Z19" s="210"/>
    </row>
    <row r="20" spans="1:27" ht="15.75" customHeight="1" x14ac:dyDescent="0.25">
      <c r="A20" s="188"/>
      <c r="B20" s="188">
        <v>3</v>
      </c>
      <c r="C20" s="195"/>
      <c r="D20" s="195"/>
      <c r="E20" s="195"/>
      <c r="F20" s="195"/>
      <c r="G20" s="195"/>
      <c r="H20" s="195"/>
      <c r="I20" s="195"/>
      <c r="J20" s="195"/>
      <c r="K20" s="195"/>
      <c r="L20" s="195"/>
      <c r="M20" s="206"/>
      <c r="N20" s="203" t="str">
        <f>IF((COUNT(C20:L20)&gt;0),AVERAGE(C20:L20),"N/A")</f>
        <v>N/A</v>
      </c>
      <c r="O20" s="188"/>
      <c r="P20" s="229"/>
      <c r="Q20" s="230"/>
      <c r="R20" s="221"/>
      <c r="S20" s="231"/>
      <c r="T20" s="231" t="s">
        <v>326</v>
      </c>
      <c r="U20" s="221"/>
      <c r="V20" s="222" t="e">
        <f>P50*(5.15/L44)</f>
        <v>#DIV/0!</v>
      </c>
      <c r="W20" s="221"/>
      <c r="X20" s="222"/>
      <c r="Y20" s="156"/>
      <c r="Z20" s="210"/>
    </row>
    <row r="21" spans="1:27" ht="4.5" customHeight="1" x14ac:dyDescent="0.25">
      <c r="A21" s="188"/>
      <c r="B21" s="188"/>
      <c r="C21" s="232"/>
      <c r="D21" s="232"/>
      <c r="E21" s="232"/>
      <c r="F21" s="232"/>
      <c r="G21" s="232"/>
      <c r="H21" s="232"/>
      <c r="I21" s="232"/>
      <c r="J21" s="232"/>
      <c r="K21" s="232"/>
      <c r="L21" s="232"/>
      <c r="M21" s="214"/>
      <c r="N21" s="233"/>
      <c r="O21" s="188"/>
      <c r="P21" s="209"/>
      <c r="Q21" s="167"/>
      <c r="R21" s="167"/>
      <c r="S21" s="167"/>
      <c r="T21" s="167"/>
      <c r="U21" s="167"/>
      <c r="V21" s="225"/>
      <c r="W21" s="167"/>
      <c r="X21" s="225"/>
      <c r="Y21" s="156"/>
      <c r="Z21" s="210"/>
    </row>
    <row r="22" spans="1:27" x14ac:dyDescent="0.25">
      <c r="A22" s="224"/>
      <c r="B22" s="185" t="s">
        <v>320</v>
      </c>
      <c r="C22" s="212" t="str">
        <f t="shared" ref="C22:L22" si="4">IF(COUNT(C18:C20)&gt;0,AVERAGE(C18:C20),"N/A")</f>
        <v>N/A</v>
      </c>
      <c r="D22" s="212" t="str">
        <f t="shared" si="4"/>
        <v>N/A</v>
      </c>
      <c r="E22" s="212" t="str">
        <f t="shared" si="4"/>
        <v>N/A</v>
      </c>
      <c r="F22" s="212" t="str">
        <f t="shared" si="4"/>
        <v>N/A</v>
      </c>
      <c r="G22" s="212" t="str">
        <f t="shared" si="4"/>
        <v>N/A</v>
      </c>
      <c r="H22" s="212" t="str">
        <f t="shared" si="4"/>
        <v>N/A</v>
      </c>
      <c r="I22" s="212" t="str">
        <f t="shared" si="4"/>
        <v>N/A</v>
      </c>
      <c r="J22" s="212" t="str">
        <f t="shared" si="4"/>
        <v>N/A</v>
      </c>
      <c r="K22" s="212" t="str">
        <f t="shared" si="4"/>
        <v>N/A</v>
      </c>
      <c r="L22" s="212" t="str">
        <f t="shared" si="4"/>
        <v>N/A</v>
      </c>
      <c r="M22" s="234" t="s">
        <v>327</v>
      </c>
      <c r="N22" s="214"/>
      <c r="O22" s="235" t="str">
        <f>IF(COUNT(C18)&gt;0,AVERAGE(C18:L20),"N/A")</f>
        <v>N/A</v>
      </c>
      <c r="P22" s="229"/>
      <c r="Q22" s="230"/>
      <c r="R22" s="221"/>
      <c r="S22" s="231"/>
      <c r="T22" s="231" t="s">
        <v>328</v>
      </c>
      <c r="U22" s="221"/>
      <c r="V22" s="222" t="e">
        <f>SQRT((V18)^2+(V20)^2)</f>
        <v>#DIV/0!</v>
      </c>
      <c r="W22" s="221"/>
      <c r="X22" s="222"/>
      <c r="Y22" s="156"/>
      <c r="Z22" s="210"/>
    </row>
    <row r="23" spans="1:27" x14ac:dyDescent="0.25">
      <c r="A23" s="224"/>
      <c r="B23" s="191" t="s">
        <v>323</v>
      </c>
      <c r="C23" s="212" t="str">
        <f t="shared" ref="C23:L23" si="5">IF(COUNT(C18:C20)&gt;0,MAX(C18:C20)-MIN(C18:C20),"N/A")</f>
        <v>N/A</v>
      </c>
      <c r="D23" s="212" t="str">
        <f t="shared" si="5"/>
        <v>N/A</v>
      </c>
      <c r="E23" s="212" t="str">
        <f t="shared" si="5"/>
        <v>N/A</v>
      </c>
      <c r="F23" s="212" t="str">
        <f t="shared" si="5"/>
        <v>N/A</v>
      </c>
      <c r="G23" s="212" t="str">
        <f t="shared" si="5"/>
        <v>N/A</v>
      </c>
      <c r="H23" s="212" t="str">
        <f t="shared" si="5"/>
        <v>N/A</v>
      </c>
      <c r="I23" s="212" t="str">
        <f t="shared" si="5"/>
        <v>N/A</v>
      </c>
      <c r="J23" s="212" t="str">
        <f t="shared" si="5"/>
        <v>N/A</v>
      </c>
      <c r="K23" s="212" t="str">
        <f t="shared" si="5"/>
        <v>N/A</v>
      </c>
      <c r="L23" s="212" t="str">
        <f t="shared" si="5"/>
        <v>N/A</v>
      </c>
      <c r="M23" s="236" t="s">
        <v>329</v>
      </c>
      <c r="N23" s="214"/>
      <c r="O23" s="237" t="str">
        <f>IF(COUNT(C23)&gt;0,AVERAGE(C23:L23),"N/A")</f>
        <v>N/A</v>
      </c>
      <c r="P23" s="209"/>
      <c r="Q23" s="167"/>
      <c r="R23" s="167"/>
      <c r="S23" s="167"/>
      <c r="T23" s="167"/>
      <c r="U23" s="167"/>
      <c r="V23" s="225"/>
      <c r="W23" s="167"/>
      <c r="X23" s="225"/>
      <c r="Y23" s="156"/>
      <c r="Z23" s="210"/>
    </row>
    <row r="24" spans="1:27" x14ac:dyDescent="0.25">
      <c r="A24" s="224"/>
      <c r="B24" s="191"/>
      <c r="C24" s="223"/>
      <c r="D24" s="223"/>
      <c r="E24" s="223"/>
      <c r="F24" s="223"/>
      <c r="G24" s="223"/>
      <c r="H24" s="188"/>
      <c r="I24" s="224"/>
      <c r="J24" s="191"/>
      <c r="K24" s="223"/>
      <c r="L24" s="223"/>
      <c r="M24" s="206"/>
      <c r="N24" s="223"/>
      <c r="O24" s="188"/>
      <c r="P24" s="204"/>
      <c r="Q24" s="238"/>
      <c r="R24" s="238"/>
      <c r="S24" s="156"/>
      <c r="T24" s="239"/>
      <c r="U24" s="240" t="s">
        <v>330</v>
      </c>
      <c r="V24" s="198"/>
      <c r="W24" s="238"/>
      <c r="X24" s="241" t="s">
        <v>331</v>
      </c>
      <c r="Y24" s="206"/>
      <c r="Z24" s="242"/>
    </row>
    <row r="25" spans="1:27" x14ac:dyDescent="0.25">
      <c r="A25" s="188"/>
      <c r="B25" s="184" t="s">
        <v>332</v>
      </c>
      <c r="C25" s="185" t="s">
        <v>319</v>
      </c>
      <c r="D25" s="186"/>
      <c r="E25" s="187"/>
      <c r="F25" s="187"/>
      <c r="G25" s="188"/>
      <c r="H25" s="188"/>
      <c r="I25" s="224"/>
      <c r="J25" s="191"/>
      <c r="K25" s="223"/>
      <c r="L25" s="223"/>
      <c r="M25" s="206"/>
      <c r="N25" s="223"/>
      <c r="O25" s="188"/>
      <c r="P25" s="209"/>
      <c r="Q25" s="167"/>
      <c r="R25" s="167"/>
      <c r="S25" s="167"/>
      <c r="T25" s="167"/>
      <c r="U25" s="243" t="s">
        <v>333</v>
      </c>
      <c r="V25" s="198"/>
      <c r="W25" s="198"/>
      <c r="X25" s="244" t="s">
        <v>334</v>
      </c>
      <c r="Y25" s="206"/>
      <c r="Z25" s="242"/>
    </row>
    <row r="26" spans="1:27" x14ac:dyDescent="0.25">
      <c r="A26" s="188"/>
      <c r="B26" s="189"/>
      <c r="C26" s="190">
        <v>1</v>
      </c>
      <c r="D26" s="190">
        <f t="shared" ref="D26:L26" si="6">C26+1</f>
        <v>2</v>
      </c>
      <c r="E26" s="190">
        <f t="shared" si="6"/>
        <v>3</v>
      </c>
      <c r="F26" s="190">
        <f t="shared" si="6"/>
        <v>4</v>
      </c>
      <c r="G26" s="190">
        <f t="shared" si="6"/>
        <v>5</v>
      </c>
      <c r="H26" s="190">
        <f t="shared" si="6"/>
        <v>6</v>
      </c>
      <c r="I26" s="190">
        <f t="shared" si="6"/>
        <v>7</v>
      </c>
      <c r="J26" s="190">
        <f t="shared" si="6"/>
        <v>8</v>
      </c>
      <c r="K26" s="190">
        <f t="shared" si="6"/>
        <v>9</v>
      </c>
      <c r="L26" s="190">
        <f t="shared" si="6"/>
        <v>10</v>
      </c>
      <c r="M26" s="206"/>
      <c r="N26" s="191" t="s">
        <v>320</v>
      </c>
      <c r="O26" s="188"/>
      <c r="P26" s="209"/>
      <c r="Q26" s="156"/>
      <c r="R26" s="156"/>
      <c r="S26" s="156"/>
      <c r="T26" s="156"/>
      <c r="U26" s="156"/>
      <c r="V26" s="156"/>
      <c r="W26" s="156"/>
      <c r="X26" s="156"/>
      <c r="Y26" s="156"/>
      <c r="Z26" s="210"/>
    </row>
    <row r="27" spans="1:27" ht="15.75" customHeight="1" x14ac:dyDescent="0.25">
      <c r="A27" s="188"/>
      <c r="B27" s="188">
        <v>1</v>
      </c>
      <c r="C27" s="195"/>
      <c r="D27" s="195"/>
      <c r="E27" s="195"/>
      <c r="F27" s="195"/>
      <c r="G27" s="195"/>
      <c r="H27" s="195"/>
      <c r="I27" s="195"/>
      <c r="J27" s="195"/>
      <c r="K27" s="195"/>
      <c r="L27" s="195"/>
      <c r="M27" s="206"/>
      <c r="N27" s="196" t="str">
        <f>IF((COUNT(C27:L27)&gt;0),AVERAGE(C27:L27),"N/A")</f>
        <v>N/A</v>
      </c>
      <c r="O27" s="188"/>
      <c r="P27" s="209"/>
      <c r="Q27" s="231"/>
      <c r="R27" s="221"/>
      <c r="S27" s="221"/>
      <c r="T27" s="231" t="s">
        <v>335</v>
      </c>
      <c r="U27" s="221"/>
      <c r="V27" s="245" t="e">
        <f>100*($V$14/$V$22)</f>
        <v>#DIV/0!</v>
      </c>
      <c r="W27" s="221"/>
      <c r="X27" s="246" t="e">
        <f>100*($V$14/$K$50)</f>
        <v>#DIV/0!</v>
      </c>
      <c r="Y27" s="230"/>
      <c r="Z27" s="210"/>
    </row>
    <row r="28" spans="1:27" ht="15.75" customHeight="1" x14ac:dyDescent="0.25">
      <c r="A28" s="188"/>
      <c r="B28" s="188">
        <v>2</v>
      </c>
      <c r="C28" s="195"/>
      <c r="D28" s="195"/>
      <c r="E28" s="195"/>
      <c r="F28" s="195"/>
      <c r="G28" s="195"/>
      <c r="H28" s="195"/>
      <c r="I28" s="195"/>
      <c r="J28" s="195"/>
      <c r="K28" s="195"/>
      <c r="L28" s="195"/>
      <c r="M28" s="206"/>
      <c r="N28" s="201" t="str">
        <f>IF((COUNT(C28:L28)&gt;0),AVERAGE(C28:L28),"N/A")</f>
        <v>N/A</v>
      </c>
      <c r="O28" s="188"/>
      <c r="P28" s="209"/>
      <c r="Q28" s="231"/>
      <c r="R28" s="247"/>
      <c r="S28" s="247"/>
      <c r="T28" s="248" t="s">
        <v>336</v>
      </c>
      <c r="U28" s="221"/>
      <c r="V28" s="245" t="e">
        <f>100*($V$16/$V$22)</f>
        <v>#DIV/0!</v>
      </c>
      <c r="W28" s="221"/>
      <c r="X28" s="246" t="e">
        <f>100*($V$16/$K$50)</f>
        <v>#DIV/0!</v>
      </c>
      <c r="Y28" s="230"/>
      <c r="Z28" s="210"/>
    </row>
    <row r="29" spans="1:27" ht="15.75" customHeight="1" x14ac:dyDescent="0.25">
      <c r="A29" s="188"/>
      <c r="B29" s="188">
        <v>3</v>
      </c>
      <c r="C29" s="195"/>
      <c r="D29" s="195"/>
      <c r="E29" s="195"/>
      <c r="F29" s="195"/>
      <c r="G29" s="195"/>
      <c r="H29" s="195"/>
      <c r="I29" s="195"/>
      <c r="J29" s="195"/>
      <c r="K29" s="195"/>
      <c r="L29" s="195"/>
      <c r="M29" s="206"/>
      <c r="N29" s="203" t="str">
        <f>IF((COUNT(C29:L29)&gt;0),AVERAGE(C29:L29),"N/A")</f>
        <v>N/A</v>
      </c>
      <c r="O29" s="188"/>
      <c r="P29" s="209"/>
      <c r="Q29" s="221"/>
      <c r="R29" s="247"/>
      <c r="S29" s="247"/>
      <c r="T29" s="248" t="s">
        <v>337</v>
      </c>
      <c r="U29" s="221"/>
      <c r="V29" s="245" t="e">
        <f>100*($V$18/$V$22)</f>
        <v>#DIV/0!</v>
      </c>
      <c r="W29" s="221"/>
      <c r="X29" s="246" t="e">
        <f>100*(V18/K50)</f>
        <v>#DIV/0!</v>
      </c>
      <c r="Y29" s="230"/>
      <c r="Z29" s="210"/>
    </row>
    <row r="30" spans="1:27" ht="4.5" customHeight="1" x14ac:dyDescent="0.25">
      <c r="A30" s="188"/>
      <c r="B30" s="188"/>
      <c r="C30" s="232"/>
      <c r="D30" s="232"/>
      <c r="E30" s="232"/>
      <c r="F30" s="232"/>
      <c r="G30" s="232"/>
      <c r="H30" s="232"/>
      <c r="I30" s="232"/>
      <c r="J30" s="232"/>
      <c r="K30" s="232"/>
      <c r="L30" s="232"/>
      <c r="M30" s="214"/>
      <c r="N30" s="233"/>
      <c r="O30" s="188"/>
      <c r="P30" s="209"/>
      <c r="Q30" s="167"/>
      <c r="R30" s="249"/>
      <c r="S30" s="249"/>
      <c r="T30" s="250"/>
      <c r="U30" s="167"/>
      <c r="V30" s="251"/>
      <c r="W30" s="167"/>
      <c r="X30" s="252"/>
      <c r="Y30" s="198"/>
      <c r="Z30" s="210"/>
    </row>
    <row r="31" spans="1:27" x14ac:dyDescent="0.25">
      <c r="A31" s="224"/>
      <c r="B31" s="185" t="s">
        <v>320</v>
      </c>
      <c r="C31" s="212" t="str">
        <f>IF(COUNT(C27:C29)&gt;0,AVERAGE(C27:C29),"N/A")</f>
        <v>N/A</v>
      </c>
      <c r="D31" s="212" t="str">
        <f t="shared" ref="D31:L31" si="7">IF(COUNT(D27:D29)&gt;0,AVERAGE(D27:D29),"N/A")</f>
        <v>N/A</v>
      </c>
      <c r="E31" s="212" t="str">
        <f t="shared" si="7"/>
        <v>N/A</v>
      </c>
      <c r="F31" s="212" t="str">
        <f t="shared" si="7"/>
        <v>N/A</v>
      </c>
      <c r="G31" s="212" t="str">
        <f t="shared" si="7"/>
        <v>N/A</v>
      </c>
      <c r="H31" s="212" t="str">
        <f t="shared" si="7"/>
        <v>N/A</v>
      </c>
      <c r="I31" s="212" t="str">
        <f t="shared" si="7"/>
        <v>N/A</v>
      </c>
      <c r="J31" s="212" t="str">
        <f t="shared" si="7"/>
        <v>N/A</v>
      </c>
      <c r="K31" s="212" t="str">
        <f t="shared" si="7"/>
        <v>N/A</v>
      </c>
      <c r="L31" s="212" t="str">
        <f t="shared" si="7"/>
        <v>N/A</v>
      </c>
      <c r="M31" s="234" t="s">
        <v>338</v>
      </c>
      <c r="N31" s="214"/>
      <c r="O31" s="235" t="str">
        <f>IF(COUNT(C27)&gt;0,AVERAGE(C27:L29),"N/A")</f>
        <v>N/A</v>
      </c>
      <c r="P31" s="209"/>
      <c r="Q31" s="221"/>
      <c r="R31" s="247"/>
      <c r="S31" s="247"/>
      <c r="T31" s="248" t="s">
        <v>339</v>
      </c>
      <c r="U31" s="221"/>
      <c r="V31" s="245" t="e">
        <f>100*($V$20/$V$22)</f>
        <v>#DIV/0!</v>
      </c>
      <c r="W31" s="221"/>
      <c r="X31" s="246" t="e">
        <f>100*($V$20/$K$50)</f>
        <v>#DIV/0!</v>
      </c>
      <c r="Y31" s="230"/>
      <c r="Z31" s="210"/>
    </row>
    <row r="32" spans="1:27" ht="13.2" thickBot="1" x14ac:dyDescent="0.3">
      <c r="A32" s="224"/>
      <c r="B32" s="191" t="s">
        <v>323</v>
      </c>
      <c r="C32" s="212" t="str">
        <f t="shared" ref="C32:L32" si="8">IF(COUNT(C27:C29)&gt;0,MAX(C27:C29)-MIN(C27:C29),"N/A")</f>
        <v>N/A</v>
      </c>
      <c r="D32" s="212" t="str">
        <f t="shared" si="8"/>
        <v>N/A</v>
      </c>
      <c r="E32" s="212" t="str">
        <f t="shared" si="8"/>
        <v>N/A</v>
      </c>
      <c r="F32" s="212" t="str">
        <f t="shared" si="8"/>
        <v>N/A</v>
      </c>
      <c r="G32" s="212" t="str">
        <f t="shared" si="8"/>
        <v>N/A</v>
      </c>
      <c r="H32" s="212" t="str">
        <f t="shared" si="8"/>
        <v>N/A</v>
      </c>
      <c r="I32" s="212" t="str">
        <f t="shared" si="8"/>
        <v>N/A</v>
      </c>
      <c r="J32" s="212" t="str">
        <f t="shared" si="8"/>
        <v>N/A</v>
      </c>
      <c r="K32" s="212" t="str">
        <f t="shared" si="8"/>
        <v>N/A</v>
      </c>
      <c r="L32" s="212" t="str">
        <f t="shared" si="8"/>
        <v>N/A</v>
      </c>
      <c r="M32" s="236" t="s">
        <v>340</v>
      </c>
      <c r="N32" s="214"/>
      <c r="O32" s="237" t="str">
        <f>IF(COUNT(C32)&gt;0,AVERAGE(C32:L32),"N/A")</f>
        <v>N/A</v>
      </c>
      <c r="P32" s="253"/>
      <c r="Q32" s="254"/>
      <c r="R32" s="254"/>
      <c r="S32" s="254"/>
      <c r="T32" s="254"/>
      <c r="U32" s="254"/>
      <c r="V32" s="254"/>
      <c r="W32" s="254"/>
      <c r="X32" s="254"/>
      <c r="Y32" s="254"/>
      <c r="Z32" s="255"/>
    </row>
    <row r="33" spans="1:26" ht="13.2" thickTop="1" x14ac:dyDescent="0.25">
      <c r="A33" s="156"/>
      <c r="B33" s="256"/>
      <c r="C33" s="257"/>
      <c r="D33" s="257"/>
      <c r="E33" s="257"/>
      <c r="F33" s="257"/>
      <c r="G33" s="257"/>
      <c r="H33" s="258"/>
      <c r="I33" s="258"/>
      <c r="J33" s="256"/>
      <c r="K33" s="257"/>
      <c r="L33" s="257"/>
      <c r="M33" s="257"/>
      <c r="N33" s="257"/>
      <c r="O33" s="257"/>
      <c r="P33" s="156"/>
      <c r="Q33" s="156"/>
      <c r="R33" s="156"/>
      <c r="S33" s="156"/>
      <c r="T33" s="156"/>
      <c r="U33" s="156"/>
      <c r="V33" s="156"/>
      <c r="W33" s="156"/>
      <c r="X33" s="156"/>
      <c r="Y33" s="156"/>
      <c r="Z33" s="156"/>
    </row>
    <row r="34" spans="1:26" ht="14.25" customHeight="1" x14ac:dyDescent="0.3">
      <c r="A34" s="259" t="s">
        <v>341</v>
      </c>
      <c r="B34" s="206"/>
      <c r="C34" s="206"/>
      <c r="D34" s="206"/>
      <c r="E34" s="206"/>
      <c r="F34" s="206"/>
      <c r="G34" s="206"/>
      <c r="H34" s="206"/>
      <c r="I34" s="206"/>
      <c r="J34" s="206"/>
      <c r="K34" s="260"/>
      <c r="L34" s="260"/>
      <c r="M34" s="260"/>
      <c r="N34" s="206"/>
      <c r="O34" s="206"/>
      <c r="P34" s="206"/>
      <c r="Q34" s="206"/>
      <c r="R34" s="206"/>
      <c r="S34" s="206"/>
      <c r="T34" s="206"/>
      <c r="U34" s="206"/>
      <c r="V34" s="206"/>
      <c r="W34" s="206"/>
      <c r="X34" s="206"/>
      <c r="Y34" s="206"/>
      <c r="Z34" s="156"/>
    </row>
    <row r="35" spans="1:26" ht="14.25" customHeight="1" x14ac:dyDescent="0.3">
      <c r="A35" s="261"/>
      <c r="B35" s="262"/>
      <c r="C35" s="262"/>
      <c r="D35" s="262"/>
      <c r="E35" s="262"/>
      <c r="F35" s="262"/>
      <c r="G35" s="262"/>
      <c r="H35" s="262"/>
      <c r="I35" s="262"/>
      <c r="J35" s="262"/>
      <c r="K35" s="263"/>
      <c r="L35" s="263"/>
      <c r="M35" s="263"/>
      <c r="N35" s="262"/>
      <c r="O35" s="262"/>
      <c r="P35" s="262"/>
      <c r="Q35" s="264"/>
      <c r="R35" s="265"/>
      <c r="S35" s="265"/>
      <c r="T35" s="264"/>
      <c r="U35" s="264"/>
      <c r="V35" s="264"/>
      <c r="W35" s="264"/>
      <c r="X35" s="264"/>
      <c r="Y35" s="264"/>
      <c r="Z35" s="264"/>
    </row>
    <row r="36" spans="1:26" x14ac:dyDescent="0.25">
      <c r="A36" s="264"/>
      <c r="B36" s="266" t="s">
        <v>342</v>
      </c>
      <c r="C36" s="267" t="s">
        <v>12</v>
      </c>
      <c r="D36" s="267" t="s">
        <v>12</v>
      </c>
      <c r="E36" s="267" t="s">
        <v>12</v>
      </c>
      <c r="F36" s="267" t="s">
        <v>12</v>
      </c>
      <c r="G36" s="267" t="s">
        <v>12</v>
      </c>
      <c r="H36" s="267" t="s">
        <v>12</v>
      </c>
      <c r="I36" s="267" t="s">
        <v>12</v>
      </c>
      <c r="J36" s="267" t="s">
        <v>12</v>
      </c>
      <c r="K36" s="267" t="s">
        <v>12</v>
      </c>
      <c r="L36" s="267" t="s">
        <v>12</v>
      </c>
      <c r="M36" s="268"/>
      <c r="N36" s="266" t="s">
        <v>343</v>
      </c>
      <c r="O36" s="269">
        <v>0</v>
      </c>
      <c r="P36" s="264"/>
      <c r="Q36" s="264"/>
      <c r="R36" s="264"/>
      <c r="S36" s="264"/>
      <c r="T36" s="264"/>
      <c r="U36" s="270" t="s">
        <v>344</v>
      </c>
      <c r="V36" s="262"/>
      <c r="W36" s="264"/>
      <c r="X36" s="264"/>
      <c r="Y36" s="264"/>
      <c r="Z36" s="264"/>
    </row>
    <row r="37" spans="1:26" ht="12.75" customHeight="1" x14ac:dyDescent="0.25">
      <c r="A37" s="264"/>
      <c r="B37" s="266" t="s">
        <v>345</v>
      </c>
      <c r="C37" s="267" t="e">
        <v>#DIV/0!</v>
      </c>
      <c r="D37" s="267" t="e">
        <v>#DIV/0!</v>
      </c>
      <c r="E37" s="267" t="e">
        <v>#DIV/0!</v>
      </c>
      <c r="F37" s="267" t="e">
        <v>#DIV/0!</v>
      </c>
      <c r="G37" s="267" t="e">
        <v>#DIV/0!</v>
      </c>
      <c r="H37" s="267" t="e">
        <v>#DIV/0!</v>
      </c>
      <c r="I37" s="267" t="e">
        <v>#DIV/0!</v>
      </c>
      <c r="J37" s="267" t="e">
        <v>#DIV/0!</v>
      </c>
      <c r="K37" s="267" t="e">
        <v>#DIV/0!</v>
      </c>
      <c r="L37" s="267" t="e">
        <v>#DIV/0!</v>
      </c>
      <c r="M37" s="268"/>
      <c r="N37" s="266" t="s">
        <v>346</v>
      </c>
      <c r="O37" s="269">
        <v>0</v>
      </c>
      <c r="P37" s="264"/>
      <c r="Q37" s="271" t="s">
        <v>347</v>
      </c>
      <c r="R37" s="272">
        <v>2</v>
      </c>
      <c r="S37" s="272">
        <v>3</v>
      </c>
      <c r="T37" s="272">
        <v>4</v>
      </c>
      <c r="U37" s="272">
        <v>5</v>
      </c>
      <c r="V37" s="272">
        <v>6</v>
      </c>
      <c r="W37" s="273" t="s">
        <v>348</v>
      </c>
      <c r="X37" s="273" t="s">
        <v>349</v>
      </c>
      <c r="Y37" s="273" t="s">
        <v>350</v>
      </c>
      <c r="Z37" s="272">
        <v>10</v>
      </c>
    </row>
    <row r="38" spans="1:26" x14ac:dyDescent="0.25">
      <c r="A38" s="264"/>
      <c r="B38" s="266" t="s">
        <v>351</v>
      </c>
      <c r="C38" s="267" t="e">
        <v>#DIV/0!</v>
      </c>
      <c r="D38" s="267" t="e">
        <v>#DIV/0!</v>
      </c>
      <c r="E38" s="267" t="e">
        <v>#DIV/0!</v>
      </c>
      <c r="F38" s="267" t="e">
        <v>#DIV/0!</v>
      </c>
      <c r="G38" s="267" t="e">
        <v>#DIV/0!</v>
      </c>
      <c r="H38" s="267" t="e">
        <v>#DIV/0!</v>
      </c>
      <c r="I38" s="267" t="e">
        <v>#DIV/0!</v>
      </c>
      <c r="J38" s="267" t="e">
        <v>#DIV/0!</v>
      </c>
      <c r="K38" s="267" t="e">
        <v>#DIV/0!</v>
      </c>
      <c r="L38" s="267" t="e">
        <v>#DIV/0!</v>
      </c>
      <c r="M38" s="268"/>
      <c r="N38" s="266" t="s">
        <v>352</v>
      </c>
      <c r="O38" s="269">
        <v>0</v>
      </c>
      <c r="P38" s="264"/>
      <c r="Q38" s="271">
        <v>1</v>
      </c>
      <c r="R38" s="274">
        <v>1.41</v>
      </c>
      <c r="S38" s="275">
        <v>1.91</v>
      </c>
      <c r="T38" s="275">
        <v>2.2400000000000002</v>
      </c>
      <c r="U38" s="275">
        <v>2.48</v>
      </c>
      <c r="V38" s="275">
        <v>2.67</v>
      </c>
      <c r="W38" s="275">
        <v>2.83</v>
      </c>
      <c r="X38" s="275">
        <v>2.96</v>
      </c>
      <c r="Y38" s="275">
        <v>3.08</v>
      </c>
      <c r="Z38" s="275">
        <v>3.18</v>
      </c>
    </row>
    <row r="39" spans="1:26" x14ac:dyDescent="0.25">
      <c r="A39" s="264"/>
      <c r="B39" s="276" t="s">
        <v>353</v>
      </c>
      <c r="C39" s="267" t="e">
        <v>#DIV/0!</v>
      </c>
      <c r="D39" s="267" t="e">
        <v>#DIV/0!</v>
      </c>
      <c r="E39" s="267" t="e">
        <v>#DIV/0!</v>
      </c>
      <c r="F39" s="267" t="e">
        <v>#DIV/0!</v>
      </c>
      <c r="G39" s="267" t="e">
        <v>#DIV/0!</v>
      </c>
      <c r="H39" s="267" t="e">
        <v>#DIV/0!</v>
      </c>
      <c r="I39" s="267" t="e">
        <v>#DIV/0!</v>
      </c>
      <c r="J39" s="267" t="e">
        <v>#DIV/0!</v>
      </c>
      <c r="K39" s="267" t="e">
        <v>#DIV/0!</v>
      </c>
      <c r="L39" s="267" t="e">
        <v>#DIV/0!</v>
      </c>
      <c r="M39" s="268"/>
      <c r="N39" s="266" t="s">
        <v>354</v>
      </c>
      <c r="O39" s="269">
        <v>0</v>
      </c>
      <c r="P39" s="264"/>
      <c r="Q39" s="271">
        <v>2</v>
      </c>
      <c r="R39" s="277">
        <v>1.28</v>
      </c>
      <c r="S39" s="278">
        <v>1.81</v>
      </c>
      <c r="T39" s="278">
        <v>2.15</v>
      </c>
      <c r="U39" s="278">
        <v>2.4</v>
      </c>
      <c r="V39" s="278">
        <v>2.6</v>
      </c>
      <c r="W39" s="278">
        <v>2.77</v>
      </c>
      <c r="X39" s="278">
        <v>2.91</v>
      </c>
      <c r="Y39" s="278">
        <v>3.02</v>
      </c>
      <c r="Z39" s="278">
        <v>3.13</v>
      </c>
    </row>
    <row r="40" spans="1:26" x14ac:dyDescent="0.25">
      <c r="A40" s="264"/>
      <c r="B40" s="266" t="s">
        <v>355</v>
      </c>
      <c r="C40" s="267" t="e">
        <v>#DIV/0!</v>
      </c>
      <c r="D40" s="267" t="e">
        <v>#DIV/0!</v>
      </c>
      <c r="E40" s="267" t="e">
        <v>#DIV/0!</v>
      </c>
      <c r="F40" s="267" t="e">
        <v>#DIV/0!</v>
      </c>
      <c r="G40" s="267" t="e">
        <v>#DIV/0!</v>
      </c>
      <c r="H40" s="267" t="e">
        <v>#DIV/0!</v>
      </c>
      <c r="I40" s="267" t="e">
        <v>#DIV/0!</v>
      </c>
      <c r="J40" s="267" t="e">
        <v>#DIV/0!</v>
      </c>
      <c r="K40" s="267" t="e">
        <v>#DIV/0!</v>
      </c>
      <c r="L40" s="267" t="e">
        <v>#DIV/0!</v>
      </c>
      <c r="M40" s="264"/>
      <c r="N40" s="266" t="s">
        <v>356</v>
      </c>
      <c r="O40" s="269">
        <v>0</v>
      </c>
      <c r="P40" s="264"/>
      <c r="Q40" s="271">
        <v>3</v>
      </c>
      <c r="R40" s="277">
        <v>1.23</v>
      </c>
      <c r="S40" s="278">
        <v>1.77</v>
      </c>
      <c r="T40" s="278">
        <v>2.12</v>
      </c>
      <c r="U40" s="278">
        <v>2.38</v>
      </c>
      <c r="V40" s="278">
        <v>2.58</v>
      </c>
      <c r="W40" s="278">
        <v>2.75</v>
      </c>
      <c r="X40" s="278">
        <v>2.89</v>
      </c>
      <c r="Y40" s="278">
        <v>3.01</v>
      </c>
      <c r="Z40" s="278">
        <v>3.11</v>
      </c>
    </row>
    <row r="41" spans="1:26" x14ac:dyDescent="0.25">
      <c r="A41" s="264"/>
      <c r="B41" s="266" t="s">
        <v>357</v>
      </c>
      <c r="C41" s="279" t="e">
        <v>#DIV/0!</v>
      </c>
      <c r="D41" s="279" t="e">
        <v>#DIV/0!</v>
      </c>
      <c r="E41" s="279" t="e">
        <v>#DIV/0!</v>
      </c>
      <c r="F41" s="279" t="e">
        <v>#DIV/0!</v>
      </c>
      <c r="G41" s="279" t="e">
        <v>#DIV/0!</v>
      </c>
      <c r="H41" s="279" t="e">
        <v>#DIV/0!</v>
      </c>
      <c r="I41" s="279" t="e">
        <v>#DIV/0!</v>
      </c>
      <c r="J41" s="279" t="e">
        <v>#DIV/0!</v>
      </c>
      <c r="K41" s="279" t="e">
        <v>#DIV/0!</v>
      </c>
      <c r="L41" s="279" t="e">
        <v>#DIV/0!</v>
      </c>
      <c r="M41" s="264"/>
      <c r="N41" s="266" t="s">
        <v>358</v>
      </c>
      <c r="O41" s="269">
        <v>0</v>
      </c>
      <c r="P41" s="264"/>
      <c r="Q41" s="271">
        <v>4</v>
      </c>
      <c r="R41" s="277">
        <v>1.21</v>
      </c>
      <c r="S41" s="278">
        <v>1.75</v>
      </c>
      <c r="T41" s="278">
        <v>2.11</v>
      </c>
      <c r="U41" s="278">
        <v>2.37</v>
      </c>
      <c r="V41" s="278">
        <v>2.57</v>
      </c>
      <c r="W41" s="278">
        <v>2.74</v>
      </c>
      <c r="X41" s="278">
        <v>2.88</v>
      </c>
      <c r="Y41" s="278">
        <v>3</v>
      </c>
      <c r="Z41" s="278">
        <v>3.1</v>
      </c>
    </row>
    <row r="42" spans="1:26" x14ac:dyDescent="0.25">
      <c r="A42" s="264"/>
      <c r="B42" s="266" t="s">
        <v>359</v>
      </c>
      <c r="C42" s="279" t="e">
        <v>#DIV/0!</v>
      </c>
      <c r="D42" s="279" t="e">
        <v>#DIV/0!</v>
      </c>
      <c r="E42" s="279" t="e">
        <v>#DIV/0!</v>
      </c>
      <c r="F42" s="279" t="e">
        <v>#DIV/0!</v>
      </c>
      <c r="G42" s="279" t="e">
        <v>#DIV/0!</v>
      </c>
      <c r="H42" s="279" t="e">
        <v>#DIV/0!</v>
      </c>
      <c r="I42" s="279" t="e">
        <v>#DIV/0!</v>
      </c>
      <c r="J42" s="279" t="e">
        <v>#DIV/0!</v>
      </c>
      <c r="K42" s="279" t="e">
        <v>#DIV/0!</v>
      </c>
      <c r="L42" s="279" t="e">
        <v>#DIV/0!</v>
      </c>
      <c r="M42" s="264"/>
      <c r="N42" s="266" t="s">
        <v>360</v>
      </c>
      <c r="O42" s="268">
        <v>0</v>
      </c>
      <c r="P42" s="266" t="s">
        <v>361</v>
      </c>
      <c r="Q42" s="271">
        <v>5</v>
      </c>
      <c r="R42" s="277">
        <v>1.19</v>
      </c>
      <c r="S42" s="278">
        <v>1.74</v>
      </c>
      <c r="T42" s="278">
        <v>2.1</v>
      </c>
      <c r="U42" s="278">
        <v>2.36</v>
      </c>
      <c r="V42" s="278">
        <v>2.56</v>
      </c>
      <c r="W42" s="278">
        <v>2.73</v>
      </c>
      <c r="X42" s="278">
        <v>2.87</v>
      </c>
      <c r="Y42" s="278">
        <v>2.99</v>
      </c>
      <c r="Z42" s="278">
        <v>3.1</v>
      </c>
    </row>
    <row r="43" spans="1:26" x14ac:dyDescent="0.25">
      <c r="A43" s="264"/>
      <c r="B43" s="264"/>
      <c r="C43" s="264"/>
      <c r="D43" s="264"/>
      <c r="E43" s="264"/>
      <c r="F43" s="264"/>
      <c r="G43" s="264"/>
      <c r="H43" s="264"/>
      <c r="I43" s="264"/>
      <c r="J43" s="264"/>
      <c r="K43" s="266" t="s">
        <v>362</v>
      </c>
      <c r="L43" s="268">
        <v>0</v>
      </c>
      <c r="M43" s="264"/>
      <c r="N43" s="266" t="s">
        <v>363</v>
      </c>
      <c r="O43" s="268">
        <v>0</v>
      </c>
      <c r="P43" s="268"/>
      <c r="Q43" s="280">
        <v>6</v>
      </c>
      <c r="R43" s="277">
        <v>1.18</v>
      </c>
      <c r="S43" s="278">
        <v>1.73</v>
      </c>
      <c r="T43" s="278">
        <v>2.09</v>
      </c>
      <c r="U43" s="278">
        <v>2.35</v>
      </c>
      <c r="V43" s="278">
        <v>2.56</v>
      </c>
      <c r="W43" s="278">
        <v>2.73</v>
      </c>
      <c r="X43" s="278">
        <v>2.87</v>
      </c>
      <c r="Y43" s="278">
        <v>2.99</v>
      </c>
      <c r="Z43" s="278">
        <v>3.1</v>
      </c>
    </row>
    <row r="44" spans="1:26" x14ac:dyDescent="0.25">
      <c r="A44" s="264"/>
      <c r="B44" s="264"/>
      <c r="C44" s="264"/>
      <c r="D44" s="264"/>
      <c r="E44" s="264"/>
      <c r="F44" s="264"/>
      <c r="G44" s="264"/>
      <c r="H44" s="264"/>
      <c r="I44" s="264"/>
      <c r="J44" s="264"/>
      <c r="K44" s="266" t="s">
        <v>364</v>
      </c>
      <c r="L44" s="268">
        <v>0</v>
      </c>
      <c r="M44" s="264"/>
      <c r="N44" s="266" t="s">
        <v>365</v>
      </c>
      <c r="O44" s="268">
        <v>0</v>
      </c>
      <c r="P44" s="264"/>
      <c r="Q44" s="264"/>
      <c r="R44" s="264"/>
      <c r="S44" s="264"/>
      <c r="T44" s="264"/>
      <c r="U44" s="264"/>
      <c r="V44" s="264"/>
      <c r="W44" s="264"/>
      <c r="X44" s="264"/>
      <c r="Y44" s="264"/>
      <c r="Z44" s="264"/>
    </row>
    <row r="45" spans="1:26" x14ac:dyDescent="0.25">
      <c r="A45" s="264"/>
      <c r="B45" s="264"/>
      <c r="C45" s="264"/>
      <c r="D45" s="264"/>
      <c r="E45" s="264"/>
      <c r="F45" s="264"/>
      <c r="G45" s="264"/>
      <c r="H45" s="264"/>
      <c r="I45" s="264"/>
      <c r="J45" s="264"/>
      <c r="K45" s="264"/>
      <c r="L45" s="264"/>
      <c r="M45" s="264"/>
      <c r="N45" s="264"/>
      <c r="O45" s="264"/>
      <c r="P45" s="264"/>
      <c r="Q45" s="264"/>
      <c r="R45" s="264"/>
      <c r="S45" s="264"/>
      <c r="T45" s="264"/>
      <c r="U45" s="264"/>
      <c r="V45" s="264"/>
      <c r="W45" s="264"/>
      <c r="X45" s="264"/>
      <c r="Y45" s="264"/>
      <c r="Z45" s="264"/>
    </row>
    <row r="46" spans="1:26" ht="6" customHeight="1" x14ac:dyDescent="0.25">
      <c r="A46" s="156"/>
      <c r="B46" s="156"/>
      <c r="C46" s="156"/>
      <c r="D46" s="156"/>
      <c r="E46" s="156"/>
      <c r="F46" s="156"/>
      <c r="G46" s="156"/>
      <c r="H46" s="156"/>
      <c r="I46" s="156"/>
      <c r="J46" s="156"/>
      <c r="K46" s="156"/>
      <c r="L46" s="156"/>
      <c r="M46" s="156"/>
      <c r="N46" s="281"/>
      <c r="O46" s="257"/>
      <c r="P46" s="281"/>
      <c r="Q46" s="282"/>
      <c r="R46" s="283"/>
      <c r="S46" s="283"/>
      <c r="T46" s="283"/>
      <c r="U46" s="283"/>
      <c r="V46" s="283"/>
      <c r="W46" s="283"/>
      <c r="X46" s="283"/>
      <c r="Y46" s="283"/>
      <c r="Z46" s="283"/>
    </row>
    <row r="47" spans="1:26" ht="15.6" x14ac:dyDescent="0.25">
      <c r="A47" s="284" t="s">
        <v>366</v>
      </c>
      <c r="B47" s="206"/>
      <c r="C47" s="206"/>
      <c r="D47" s="285"/>
      <c r="E47" s="260"/>
      <c r="F47" s="206"/>
      <c r="G47" s="206"/>
      <c r="H47" s="206"/>
      <c r="I47" s="260"/>
      <c r="J47" s="206"/>
      <c r="K47" s="260"/>
      <c r="L47" s="285"/>
      <c r="M47" s="260"/>
      <c r="N47" s="206"/>
      <c r="O47" s="206"/>
      <c r="P47" s="206"/>
      <c r="Q47" s="286"/>
      <c r="R47" s="287"/>
      <c r="S47" s="287"/>
      <c r="T47" s="287"/>
      <c r="U47" s="287"/>
      <c r="V47" s="287"/>
      <c r="W47" s="287"/>
      <c r="X47" s="287"/>
      <c r="Y47" s="287"/>
      <c r="Z47" s="287"/>
    </row>
    <row r="48" spans="1:26" x14ac:dyDescent="0.25">
      <c r="A48" s="264"/>
      <c r="B48" s="264"/>
      <c r="C48" s="264"/>
      <c r="D48" s="264"/>
      <c r="E48" s="264"/>
      <c r="F48" s="264"/>
      <c r="G48" s="264"/>
      <c r="H48" s="264"/>
      <c r="I48" s="264"/>
      <c r="J48" s="264"/>
      <c r="K48" s="264"/>
      <c r="L48" s="288"/>
      <c r="M48" s="289"/>
      <c r="N48" s="263"/>
      <c r="O48" s="264"/>
      <c r="P48" s="264"/>
      <c r="Q48" s="271">
        <v>7</v>
      </c>
      <c r="R48" s="277">
        <v>1.17</v>
      </c>
      <c r="S48" s="278">
        <v>1.73</v>
      </c>
      <c r="T48" s="278">
        <v>2.09</v>
      </c>
      <c r="U48" s="278">
        <v>2.35</v>
      </c>
      <c r="V48" s="278">
        <v>2.5499999999999998</v>
      </c>
      <c r="W48" s="278">
        <v>2.72</v>
      </c>
      <c r="X48" s="278">
        <v>2.87</v>
      </c>
      <c r="Y48" s="278">
        <v>2.99</v>
      </c>
      <c r="Z48" s="278">
        <v>3.1</v>
      </c>
    </row>
    <row r="49" spans="1:26" x14ac:dyDescent="0.25">
      <c r="A49" s="290" t="s">
        <v>367</v>
      </c>
      <c r="B49" s="291" t="s">
        <v>368</v>
      </c>
      <c r="C49" s="292" t="s">
        <v>369</v>
      </c>
      <c r="D49" s="292" t="s">
        <v>370</v>
      </c>
      <c r="E49" s="293" t="s">
        <v>371</v>
      </c>
      <c r="F49" s="294" t="s">
        <v>372</v>
      </c>
      <c r="G49" s="292" t="s">
        <v>370</v>
      </c>
      <c r="H49" s="292" t="s">
        <v>369</v>
      </c>
      <c r="I49" s="292" t="s">
        <v>368</v>
      </c>
      <c r="J49" s="293" t="s">
        <v>371</v>
      </c>
      <c r="K49" s="264" t="s">
        <v>373</v>
      </c>
      <c r="L49" s="295"/>
      <c r="M49" s="295"/>
      <c r="N49" s="264"/>
      <c r="O49" s="276" t="s">
        <v>374</v>
      </c>
      <c r="P49" s="296">
        <v>0</v>
      </c>
      <c r="Q49" s="271">
        <v>8</v>
      </c>
      <c r="R49" s="277">
        <v>1.17</v>
      </c>
      <c r="S49" s="278">
        <v>1.72</v>
      </c>
      <c r="T49" s="278">
        <v>2.08</v>
      </c>
      <c r="U49" s="278">
        <v>2.35</v>
      </c>
      <c r="V49" s="278">
        <v>2.5499999999999998</v>
      </c>
      <c r="W49" s="278">
        <v>2.72</v>
      </c>
      <c r="X49" s="278">
        <v>2.87</v>
      </c>
      <c r="Y49" s="278">
        <v>2.98</v>
      </c>
      <c r="Z49" s="278">
        <v>3.09</v>
      </c>
    </row>
    <row r="50" spans="1:26" x14ac:dyDescent="0.25">
      <c r="A50" s="297">
        <f>O41</f>
        <v>0</v>
      </c>
      <c r="B50" s="298">
        <f>IF(A50=2,I50)+IF(A50=3,I51)+IF(A50=4,I52)+IF(A50=5,I53)</f>
        <v>0</v>
      </c>
      <c r="C50" s="298">
        <f>IF(A50=2,H50)+IF(A50=3,H51)+IF(A50=4,H52)+IF(A50=5,H53)</f>
        <v>0</v>
      </c>
      <c r="D50" s="298">
        <f>IF(A50=2,I50)+IF(A50=3,I51)+IF(A50=4,I52)+IF(A50=5,I53)</f>
        <v>0</v>
      </c>
      <c r="E50" s="299">
        <f>IF(A50=2,J50)+IF(A50=3,J51)+IF(A50=4,J52)+IF(A50=5,J53)</f>
        <v>0</v>
      </c>
      <c r="F50" s="300">
        <v>2</v>
      </c>
      <c r="G50" s="225">
        <v>1.88</v>
      </c>
      <c r="H50" s="225">
        <v>0</v>
      </c>
      <c r="I50" s="225">
        <v>3.2679999999999998</v>
      </c>
      <c r="J50" s="301">
        <v>2.6589999999999998</v>
      </c>
      <c r="K50" s="264">
        <v>0</v>
      </c>
      <c r="L50" s="276"/>
      <c r="M50" s="263"/>
      <c r="N50" s="264"/>
      <c r="O50" s="276" t="s">
        <v>375</v>
      </c>
      <c r="P50" s="296">
        <v>0</v>
      </c>
      <c r="Q50" s="271">
        <v>9</v>
      </c>
      <c r="R50" s="277">
        <v>1.1599999999999999</v>
      </c>
      <c r="S50" s="278">
        <v>1.72</v>
      </c>
      <c r="T50" s="278">
        <v>2.08</v>
      </c>
      <c r="U50" s="278">
        <v>2.34</v>
      </c>
      <c r="V50" s="278">
        <v>2.5499999999999998</v>
      </c>
      <c r="W50" s="278">
        <v>2.72</v>
      </c>
      <c r="X50" s="278">
        <v>2.86</v>
      </c>
      <c r="Y50" s="278">
        <v>2.98</v>
      </c>
      <c r="Z50" s="278">
        <v>3.09</v>
      </c>
    </row>
    <row r="51" spans="1:26" x14ac:dyDescent="0.25">
      <c r="A51" s="264"/>
      <c r="B51" s="264"/>
      <c r="C51" s="264"/>
      <c r="D51" s="264"/>
      <c r="E51" s="156"/>
      <c r="F51" s="300">
        <v>3</v>
      </c>
      <c r="G51" s="225">
        <v>1.0229999999999999</v>
      </c>
      <c r="H51" s="225">
        <v>0</v>
      </c>
      <c r="I51" s="225">
        <v>2.5739999999999998</v>
      </c>
      <c r="J51" s="301">
        <v>1.772</v>
      </c>
      <c r="K51" s="264"/>
      <c r="L51" s="264"/>
      <c r="M51" s="264">
        <v>0</v>
      </c>
      <c r="N51" s="264"/>
      <c r="O51" s="276" t="s">
        <v>376</v>
      </c>
      <c r="P51" s="296" t="e">
        <v>#DIV/0!</v>
      </c>
      <c r="Q51" s="271">
        <v>10</v>
      </c>
      <c r="R51" s="277">
        <v>1.1599999999999999</v>
      </c>
      <c r="S51" s="278">
        <v>1.72</v>
      </c>
      <c r="T51" s="278">
        <v>2.08</v>
      </c>
      <c r="U51" s="278">
        <v>2.34</v>
      </c>
      <c r="V51" s="278">
        <v>2.5499999999999998</v>
      </c>
      <c r="W51" s="278">
        <v>2.72</v>
      </c>
      <c r="X51" s="278">
        <v>2.86</v>
      </c>
      <c r="Y51" s="278">
        <v>2.98</v>
      </c>
      <c r="Z51" s="278">
        <v>3.09</v>
      </c>
    </row>
    <row r="52" spans="1:26" x14ac:dyDescent="0.25">
      <c r="A52" s="264"/>
      <c r="B52" s="264"/>
      <c r="C52" s="264"/>
      <c r="D52" s="264"/>
      <c r="E52" s="156"/>
      <c r="F52" s="300">
        <v>4</v>
      </c>
      <c r="G52" s="225">
        <v>0.72899999999999998</v>
      </c>
      <c r="H52" s="225">
        <v>0</v>
      </c>
      <c r="I52" s="225">
        <v>2.282</v>
      </c>
      <c r="J52" s="301">
        <v>1.4570000000000001</v>
      </c>
      <c r="K52" s="302"/>
      <c r="L52" s="264"/>
      <c r="M52" s="264"/>
      <c r="N52" s="264"/>
      <c r="O52" s="276" t="s">
        <v>377</v>
      </c>
      <c r="P52" s="296" t="e">
        <v>#DIV/0!</v>
      </c>
      <c r="Q52" s="271">
        <v>11</v>
      </c>
      <c r="R52" s="277">
        <v>1.1599999999999999</v>
      </c>
      <c r="S52" s="278">
        <v>1.71</v>
      </c>
      <c r="T52" s="278">
        <v>2.08</v>
      </c>
      <c r="U52" s="278">
        <v>2.34</v>
      </c>
      <c r="V52" s="278">
        <v>2.5499999999999998</v>
      </c>
      <c r="W52" s="278">
        <v>2.72</v>
      </c>
      <c r="X52" s="278">
        <v>2.86</v>
      </c>
      <c r="Y52" s="278">
        <v>2.98</v>
      </c>
      <c r="Z52" s="278">
        <v>3.09</v>
      </c>
    </row>
    <row r="53" spans="1:26" x14ac:dyDescent="0.25">
      <c r="A53" s="264"/>
      <c r="B53" s="264"/>
      <c r="C53" s="264"/>
      <c r="D53" s="264"/>
      <c r="E53" s="156"/>
      <c r="F53" s="303">
        <v>5</v>
      </c>
      <c r="G53" s="298">
        <v>0.57699999999999996</v>
      </c>
      <c r="H53" s="298">
        <v>0</v>
      </c>
      <c r="I53" s="298">
        <v>2.1139999999999999</v>
      </c>
      <c r="J53" s="304">
        <v>1.29</v>
      </c>
      <c r="K53" s="302"/>
      <c r="L53" s="264"/>
      <c r="M53" s="264"/>
      <c r="N53" s="264"/>
      <c r="O53" s="264"/>
      <c r="P53" s="264"/>
      <c r="Q53" s="271">
        <v>12</v>
      </c>
      <c r="R53" s="277">
        <v>1.1499999999999999</v>
      </c>
      <c r="S53" s="278">
        <v>1.71</v>
      </c>
      <c r="T53" s="278">
        <v>2.0699999999999998</v>
      </c>
      <c r="U53" s="278">
        <v>2.34</v>
      </c>
      <c r="V53" s="278">
        <v>2.5499999999999998</v>
      </c>
      <c r="W53" s="278">
        <v>2.72</v>
      </c>
      <c r="X53" s="278">
        <v>2.85</v>
      </c>
      <c r="Y53" s="278">
        <v>2.98</v>
      </c>
      <c r="Z53" s="278">
        <v>3.09</v>
      </c>
    </row>
    <row r="54" spans="1:26" x14ac:dyDescent="0.25">
      <c r="A54" s="264"/>
      <c r="B54" s="264"/>
      <c r="C54" s="264"/>
      <c r="D54" s="276"/>
      <c r="E54" s="296"/>
      <c r="F54" s="264"/>
      <c r="G54" s="264"/>
      <c r="H54" s="264"/>
      <c r="I54" s="296"/>
      <c r="J54" s="264"/>
      <c r="K54" s="302"/>
      <c r="L54" s="276"/>
      <c r="M54" s="296"/>
      <c r="N54" s="264"/>
      <c r="O54" s="264"/>
      <c r="P54" s="266" t="s">
        <v>361</v>
      </c>
      <c r="Q54" s="271">
        <v>13</v>
      </c>
      <c r="R54" s="277">
        <v>1.1499999999999999</v>
      </c>
      <c r="S54" s="278">
        <v>1.71</v>
      </c>
      <c r="T54" s="278">
        <v>2.0699999999999998</v>
      </c>
      <c r="U54" s="278">
        <v>2.34</v>
      </c>
      <c r="V54" s="278">
        <v>2.5499999999999998</v>
      </c>
      <c r="W54" s="278">
        <v>2.71</v>
      </c>
      <c r="X54" s="278">
        <v>2.85</v>
      </c>
      <c r="Y54" s="278">
        <v>2.98</v>
      </c>
      <c r="Z54" s="278">
        <v>3.09</v>
      </c>
    </row>
    <row r="55" spans="1:26" x14ac:dyDescent="0.25">
      <c r="A55" s="264"/>
      <c r="B55" s="264"/>
      <c r="C55" s="264"/>
      <c r="D55" s="276"/>
      <c r="E55" s="296"/>
      <c r="F55" s="264"/>
      <c r="G55" s="264"/>
      <c r="H55" s="264"/>
      <c r="I55" s="296"/>
      <c r="J55" s="264"/>
      <c r="K55" s="302"/>
      <c r="L55" s="276"/>
      <c r="M55" s="296"/>
      <c r="N55" s="264"/>
      <c r="O55" s="264"/>
      <c r="P55" s="264"/>
      <c r="Q55" s="271">
        <v>14</v>
      </c>
      <c r="R55" s="277">
        <v>1.1499999999999999</v>
      </c>
      <c r="S55" s="278">
        <v>1.71</v>
      </c>
      <c r="T55" s="278">
        <v>2.0699999999999998</v>
      </c>
      <c r="U55" s="278">
        <v>2.34</v>
      </c>
      <c r="V55" s="278">
        <v>2.54</v>
      </c>
      <c r="W55" s="278">
        <v>2.71</v>
      </c>
      <c r="X55" s="278">
        <v>2.85</v>
      </c>
      <c r="Y55" s="278">
        <v>2.98</v>
      </c>
      <c r="Z55" s="278">
        <v>3.08</v>
      </c>
    </row>
    <row r="56" spans="1:26" x14ac:dyDescent="0.25">
      <c r="A56" s="264"/>
      <c r="B56" s="264"/>
      <c r="C56" s="264"/>
      <c r="D56" s="276"/>
      <c r="E56" s="296"/>
      <c r="F56" s="264"/>
      <c r="G56" s="264"/>
      <c r="H56" s="264"/>
      <c r="I56" s="296"/>
      <c r="J56" s="264"/>
      <c r="K56" s="302"/>
      <c r="L56" s="276"/>
      <c r="M56" s="296"/>
      <c r="N56" s="264"/>
      <c r="O56" s="264"/>
      <c r="P56" s="264"/>
      <c r="Q56" s="271">
        <v>15</v>
      </c>
      <c r="R56" s="277">
        <v>1.1499999999999999</v>
      </c>
      <c r="S56" s="278">
        <v>1.71</v>
      </c>
      <c r="T56" s="278">
        <v>2.0699999999999998</v>
      </c>
      <c r="U56" s="278">
        <v>2.34</v>
      </c>
      <c r="V56" s="278">
        <v>2.54</v>
      </c>
      <c r="W56" s="278">
        <v>2.71</v>
      </c>
      <c r="X56" s="278">
        <v>2.85</v>
      </c>
      <c r="Y56" s="278">
        <v>2.98</v>
      </c>
      <c r="Z56" s="278">
        <v>3.08</v>
      </c>
    </row>
    <row r="57" spans="1:26" x14ac:dyDescent="0.25">
      <c r="A57" s="264"/>
      <c r="B57" s="264"/>
      <c r="C57" s="264"/>
      <c r="D57" s="276"/>
      <c r="E57" s="296"/>
      <c r="F57" s="264"/>
      <c r="G57" s="264"/>
      <c r="H57" s="264"/>
      <c r="I57" s="296"/>
      <c r="J57" s="264"/>
      <c r="K57" s="302"/>
      <c r="L57" s="276"/>
      <c r="M57" s="296"/>
      <c r="N57" s="264"/>
      <c r="O57" s="264"/>
      <c r="P57" s="264"/>
      <c r="Q57" s="271" t="s">
        <v>378</v>
      </c>
      <c r="R57" s="277">
        <v>1.1279999999999999</v>
      </c>
      <c r="S57" s="278">
        <v>1.6930000000000001</v>
      </c>
      <c r="T57" s="278">
        <v>2.0590000000000002</v>
      </c>
      <c r="U57" s="278">
        <v>2.3260000000000001</v>
      </c>
      <c r="V57" s="278">
        <v>2.5339999999999998</v>
      </c>
      <c r="W57" s="278">
        <v>2.7040000000000002</v>
      </c>
      <c r="X57" s="278">
        <v>2.847</v>
      </c>
      <c r="Y57" s="278">
        <v>2.97</v>
      </c>
      <c r="Z57" s="278">
        <v>3.0779999999999998</v>
      </c>
    </row>
    <row r="58" spans="1:26" x14ac:dyDescent="0.25">
      <c r="A58" s="264"/>
      <c r="B58" s="264"/>
      <c r="C58" s="264"/>
      <c r="D58" s="276"/>
      <c r="E58" s="296"/>
      <c r="F58" s="264"/>
      <c r="G58" s="264"/>
      <c r="H58" s="264"/>
      <c r="I58" s="296"/>
      <c r="J58" s="264"/>
      <c r="K58" s="302"/>
      <c r="L58" s="276"/>
      <c r="M58" s="296"/>
      <c r="N58" s="264"/>
      <c r="O58" s="264"/>
      <c r="P58" s="264"/>
      <c r="Q58" s="305"/>
      <c r="R58" s="264"/>
      <c r="S58" s="264"/>
      <c r="T58" s="264"/>
      <c r="U58" s="264"/>
      <c r="V58" s="264"/>
      <c r="W58" s="264"/>
      <c r="X58" s="264"/>
      <c r="Y58" s="264"/>
      <c r="Z58" s="264"/>
    </row>
    <row r="59" spans="1:26" x14ac:dyDescent="0.25">
      <c r="A59" s="156" t="s">
        <v>379</v>
      </c>
      <c r="B59" s="156"/>
      <c r="C59" s="156"/>
      <c r="D59" s="306"/>
      <c r="E59" s="307"/>
      <c r="F59" s="156"/>
      <c r="G59" s="156"/>
      <c r="H59" s="156"/>
      <c r="I59" s="307"/>
      <c r="J59" s="156"/>
      <c r="K59" s="258"/>
      <c r="L59" s="306"/>
      <c r="M59" s="307"/>
      <c r="N59" s="156"/>
      <c r="O59" s="156"/>
      <c r="P59" s="156"/>
      <c r="Q59" s="256"/>
      <c r="R59" s="156"/>
      <c r="S59" s="156"/>
      <c r="T59" s="156"/>
      <c r="U59" s="156"/>
      <c r="V59" s="156"/>
      <c r="W59" s="156"/>
      <c r="X59" s="156"/>
      <c r="Y59" s="156"/>
      <c r="Z59" s="156"/>
    </row>
    <row r="60" spans="1:26" x14ac:dyDescent="0.25">
      <c r="A60" s="156" t="s">
        <v>380</v>
      </c>
      <c r="B60" s="156"/>
      <c r="C60" s="156"/>
      <c r="D60" s="306"/>
      <c r="E60" s="307"/>
      <c r="F60" s="156"/>
      <c r="G60" s="156"/>
      <c r="H60" s="156"/>
      <c r="I60" s="307"/>
      <c r="J60" s="156"/>
      <c r="K60" s="258"/>
      <c r="L60" s="306"/>
      <c r="M60" s="307"/>
      <c r="N60" s="156"/>
      <c r="O60" s="156"/>
      <c r="P60" s="156"/>
      <c r="Q60" s="256"/>
      <c r="R60" s="156"/>
      <c r="S60" s="156"/>
      <c r="T60" s="156"/>
      <c r="U60" s="156"/>
      <c r="V60" s="156"/>
      <c r="W60" s="156"/>
      <c r="X60" s="156"/>
      <c r="Y60" s="156"/>
      <c r="Z60" s="156"/>
    </row>
    <row r="61" spans="1:26" ht="16.5" customHeight="1" x14ac:dyDescent="0.25">
      <c r="L61" s="200"/>
      <c r="M61" s="200"/>
      <c r="N61" s="200"/>
      <c r="O61" s="200"/>
      <c r="P61" s="200"/>
      <c r="Q61" s="308"/>
      <c r="R61" s="309"/>
      <c r="S61" s="309"/>
    </row>
    <row r="62" spans="1:26" ht="16.5" customHeight="1" x14ac:dyDescent="0.25">
      <c r="L62" s="310"/>
      <c r="M62" s="310"/>
      <c r="N62" s="310"/>
      <c r="O62" s="200"/>
      <c r="P62" s="200"/>
      <c r="Q62" s="308"/>
      <c r="R62" s="309"/>
      <c r="S62" s="309"/>
    </row>
    <row r="63" spans="1:26" x14ac:dyDescent="0.25">
      <c r="L63" s="310"/>
      <c r="M63" s="311"/>
      <c r="N63" s="312"/>
      <c r="R63" s="313"/>
    </row>
    <row r="64" spans="1:26" ht="24" customHeight="1" x14ac:dyDescent="0.25">
      <c r="L64" s="211"/>
    </row>
    <row r="65" spans="9:18" ht="27.75" customHeight="1" x14ac:dyDescent="0.25">
      <c r="L65" s="211"/>
      <c r="Q65" s="314"/>
    </row>
    <row r="66" spans="9:18" ht="27" customHeight="1" x14ac:dyDescent="0.25">
      <c r="L66" s="211"/>
      <c r="Q66" s="314"/>
    </row>
    <row r="67" spans="9:18" ht="17.25" customHeight="1" x14ac:dyDescent="0.25">
      <c r="L67" s="211"/>
      <c r="Q67" s="308"/>
      <c r="R67" s="313"/>
    </row>
    <row r="68" spans="9:18" ht="17.25" customHeight="1" x14ac:dyDescent="0.25">
      <c r="L68" s="211"/>
    </row>
    <row r="70" spans="9:18" x14ac:dyDescent="0.25">
      <c r="I70" s="312"/>
      <c r="J70" s="227"/>
      <c r="K70" s="227"/>
      <c r="L70" s="227"/>
    </row>
    <row r="71" spans="9:18" x14ac:dyDescent="0.25">
      <c r="I71" s="312"/>
      <c r="J71" s="315"/>
      <c r="K71" s="227"/>
      <c r="L71" s="227"/>
    </row>
    <row r="72" spans="9:18" x14ac:dyDescent="0.25">
      <c r="I72" s="312"/>
      <c r="J72" s="227"/>
      <c r="K72" s="227"/>
      <c r="L72" s="227"/>
    </row>
    <row r="73" spans="9:18" x14ac:dyDescent="0.25">
      <c r="I73" s="312"/>
      <c r="J73" s="312"/>
      <c r="K73" s="227"/>
      <c r="L73" s="227"/>
    </row>
    <row r="74" spans="9:18" x14ac:dyDescent="0.25">
      <c r="K74" s="312"/>
      <c r="L74" s="312"/>
    </row>
  </sheetData>
  <mergeCells count="8">
    <mergeCell ref="D4:H4"/>
    <mergeCell ref="L4:O4"/>
    <mergeCell ref="D2:H2"/>
    <mergeCell ref="L2:O2"/>
    <mergeCell ref="W2:Y2"/>
    <mergeCell ref="D3:H3"/>
    <mergeCell ref="L3:O3"/>
    <mergeCell ref="W3:Y3"/>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tint="0.39997558519241921"/>
  </sheetPr>
  <dimension ref="A1:D13"/>
  <sheetViews>
    <sheetView workbookViewId="0">
      <selection activeCell="J9" sqref="J9"/>
    </sheetView>
  </sheetViews>
  <sheetFormatPr defaultRowHeight="14.4" x14ac:dyDescent="0.3"/>
  <cols>
    <col min="1" max="1" width="5.33203125" bestFit="1" customWidth="1"/>
    <col min="2" max="2" width="15.6640625" bestFit="1" customWidth="1"/>
    <col min="3" max="3" width="36.44140625" bestFit="1" customWidth="1"/>
    <col min="4" max="4" width="40" customWidth="1"/>
  </cols>
  <sheetData>
    <row r="1" spans="1:4" ht="25.8" x14ac:dyDescent="0.3">
      <c r="A1" s="1536" t="s">
        <v>125</v>
      </c>
      <c r="B1" s="1537"/>
      <c r="C1" s="1537"/>
      <c r="D1" s="1538"/>
    </row>
    <row r="2" spans="1:4" x14ac:dyDescent="0.3">
      <c r="A2" s="1539" t="s">
        <v>279</v>
      </c>
      <c r="B2" s="1540"/>
      <c r="C2" s="1540"/>
      <c r="D2" s="1541"/>
    </row>
    <row r="3" spans="1:4" x14ac:dyDescent="0.3">
      <c r="A3" s="125" t="s">
        <v>136</v>
      </c>
      <c r="B3" s="126" t="s">
        <v>252</v>
      </c>
      <c r="C3" s="126" t="s">
        <v>280</v>
      </c>
      <c r="D3" s="141" t="s">
        <v>281</v>
      </c>
    </row>
    <row r="4" spans="1:4" ht="28.8" x14ac:dyDescent="0.3">
      <c r="A4" s="130">
        <v>10</v>
      </c>
      <c r="B4" s="142" t="s">
        <v>282</v>
      </c>
      <c r="C4" s="135" t="s">
        <v>283</v>
      </c>
      <c r="D4" s="136" t="s">
        <v>284</v>
      </c>
    </row>
    <row r="5" spans="1:4" ht="43.2" x14ac:dyDescent="0.3">
      <c r="A5" s="130">
        <v>9</v>
      </c>
      <c r="B5" s="142" t="s">
        <v>285</v>
      </c>
      <c r="C5" s="135" t="s">
        <v>286</v>
      </c>
      <c r="D5" s="136" t="s">
        <v>287</v>
      </c>
    </row>
    <row r="6" spans="1:4" ht="43.2" x14ac:dyDescent="0.3">
      <c r="A6" s="130">
        <v>8</v>
      </c>
      <c r="B6" s="142" t="s">
        <v>194</v>
      </c>
      <c r="C6" s="135" t="s">
        <v>288</v>
      </c>
      <c r="D6" s="136" t="s">
        <v>289</v>
      </c>
    </row>
    <row r="7" spans="1:4" ht="72" x14ac:dyDescent="0.3">
      <c r="A7" s="130">
        <v>7</v>
      </c>
      <c r="B7" s="142" t="s">
        <v>153</v>
      </c>
      <c r="C7" s="135" t="s">
        <v>290</v>
      </c>
      <c r="D7" s="136" t="s">
        <v>291</v>
      </c>
    </row>
    <row r="8" spans="1:4" ht="72" x14ac:dyDescent="0.3">
      <c r="A8" s="130">
        <v>6</v>
      </c>
      <c r="B8" s="142" t="s">
        <v>151</v>
      </c>
      <c r="C8" s="135" t="s">
        <v>288</v>
      </c>
      <c r="D8" s="136" t="s">
        <v>291</v>
      </c>
    </row>
    <row r="9" spans="1:4" ht="86.4" x14ac:dyDescent="0.3">
      <c r="A9" s="130">
        <v>5</v>
      </c>
      <c r="B9" s="142" t="s">
        <v>148</v>
      </c>
      <c r="C9" s="135" t="s">
        <v>290</v>
      </c>
      <c r="D9" s="136" t="s">
        <v>292</v>
      </c>
    </row>
    <row r="10" spans="1:4" ht="57.6" x14ac:dyDescent="0.3">
      <c r="A10" s="130">
        <v>4</v>
      </c>
      <c r="B10" s="142" t="s">
        <v>293</v>
      </c>
      <c r="C10" s="135" t="s">
        <v>288</v>
      </c>
      <c r="D10" s="136" t="s">
        <v>294</v>
      </c>
    </row>
    <row r="11" spans="1:4" ht="57.6" x14ac:dyDescent="0.3">
      <c r="A11" s="130">
        <v>3</v>
      </c>
      <c r="B11" s="142" t="s">
        <v>146</v>
      </c>
      <c r="C11" s="135" t="s">
        <v>290</v>
      </c>
      <c r="D11" s="136" t="s">
        <v>295</v>
      </c>
    </row>
    <row r="12" spans="1:4" ht="43.2" x14ac:dyDescent="0.3">
      <c r="A12" s="130">
        <v>2</v>
      </c>
      <c r="B12" s="142" t="s">
        <v>206</v>
      </c>
      <c r="C12" s="135" t="s">
        <v>296</v>
      </c>
      <c r="D12" s="136" t="s">
        <v>297</v>
      </c>
    </row>
    <row r="13" spans="1:4" ht="29.4" thickBot="1" x14ac:dyDescent="0.35">
      <c r="A13" s="137">
        <v>1</v>
      </c>
      <c r="B13" s="138" t="s">
        <v>298</v>
      </c>
      <c r="C13" s="145" t="s">
        <v>299</v>
      </c>
      <c r="D13" s="146" t="s">
        <v>300</v>
      </c>
    </row>
  </sheetData>
  <mergeCells count="2">
    <mergeCell ref="A1:D1"/>
    <mergeCell ref="A2:D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B1:W68"/>
  <sheetViews>
    <sheetView showGridLines="0" showRowColHeaders="0" view="pageLayout" topLeftCell="A31" zoomScale="90" zoomScaleNormal="40" zoomScalePageLayoutView="90" workbookViewId="0">
      <selection activeCell="F50" sqref="F50"/>
    </sheetView>
  </sheetViews>
  <sheetFormatPr defaultColWidth="9.33203125" defaultRowHeight="13.2" x14ac:dyDescent="0.25"/>
  <cols>
    <col min="1" max="1" width="9.33203125" style="941"/>
    <col min="2" max="2" width="4.5546875" style="941" customWidth="1"/>
    <col min="3" max="3" width="7" style="941" customWidth="1"/>
    <col min="4" max="4" width="5.6640625" style="941" customWidth="1"/>
    <col min="5" max="7" width="5.33203125" style="941" customWidth="1"/>
    <col min="8" max="8" width="12" style="941" customWidth="1"/>
    <col min="9" max="9" width="5.6640625" style="941" customWidth="1"/>
    <col min="10" max="10" width="8.88671875" style="941" customWidth="1"/>
    <col min="11" max="11" width="5.33203125" style="941" customWidth="1"/>
    <col min="12" max="12" width="6.44140625" style="941" customWidth="1"/>
    <col min="13" max="13" width="4.6640625" style="941" customWidth="1"/>
    <col min="14" max="14" width="7.44140625" style="941" customWidth="1"/>
    <col min="15" max="15" width="4.6640625" style="941" customWidth="1"/>
    <col min="16" max="16" width="5.33203125" style="941" customWidth="1"/>
    <col min="17" max="17" width="8.44140625" style="941" customWidth="1"/>
    <col min="18" max="18" width="13.6640625" style="941" customWidth="1"/>
    <col min="19" max="19" width="7.6640625" style="941" customWidth="1"/>
    <col min="20" max="251" width="9.33203125" style="941"/>
    <col min="252" max="252" width="6.33203125" style="941" customWidth="1"/>
    <col min="253" max="253" width="5.33203125" style="941" customWidth="1"/>
    <col min="254" max="254" width="5.6640625" style="941" customWidth="1"/>
    <col min="255" max="257" width="5.33203125" style="941" customWidth="1"/>
    <col min="258" max="258" width="6" style="941" customWidth="1"/>
    <col min="259" max="259" width="17.6640625" style="941" customWidth="1"/>
    <col min="260" max="260" width="16.33203125" style="941" customWidth="1"/>
    <col min="261" max="261" width="5.33203125" style="941" customWidth="1"/>
    <col min="262" max="262" width="6.44140625" style="941" customWidth="1"/>
    <col min="263" max="263" width="4.6640625" style="941" customWidth="1"/>
    <col min="264" max="264" width="7.44140625" style="941" customWidth="1"/>
    <col min="265" max="265" width="4.6640625" style="941" customWidth="1"/>
    <col min="266" max="266" width="5.33203125" style="941" customWidth="1"/>
    <col min="267" max="267" width="6.33203125" style="941" customWidth="1"/>
    <col min="268" max="268" width="13.6640625" style="941" customWidth="1"/>
    <col min="269" max="269" width="7.6640625" style="941" customWidth="1"/>
    <col min="270" max="507" width="9.33203125" style="941"/>
    <col min="508" max="508" width="6.33203125" style="941" customWidth="1"/>
    <col min="509" max="509" width="5.33203125" style="941" customWidth="1"/>
    <col min="510" max="510" width="5.6640625" style="941" customWidth="1"/>
    <col min="511" max="513" width="5.33203125" style="941" customWidth="1"/>
    <col min="514" max="514" width="6" style="941" customWidth="1"/>
    <col min="515" max="515" width="17.6640625" style="941" customWidth="1"/>
    <col min="516" max="516" width="16.33203125" style="941" customWidth="1"/>
    <col min="517" max="517" width="5.33203125" style="941" customWidth="1"/>
    <col min="518" max="518" width="6.44140625" style="941" customWidth="1"/>
    <col min="519" max="519" width="4.6640625" style="941" customWidth="1"/>
    <col min="520" max="520" width="7.44140625" style="941" customWidth="1"/>
    <col min="521" max="521" width="4.6640625" style="941" customWidth="1"/>
    <col min="522" max="522" width="5.33203125" style="941" customWidth="1"/>
    <col min="523" max="523" width="6.33203125" style="941" customWidth="1"/>
    <col min="524" max="524" width="13.6640625" style="941" customWidth="1"/>
    <col min="525" max="525" width="7.6640625" style="941" customWidth="1"/>
    <col min="526" max="763" width="9.33203125" style="941"/>
    <col min="764" max="764" width="6.33203125" style="941" customWidth="1"/>
    <col min="765" max="765" width="5.33203125" style="941" customWidth="1"/>
    <col min="766" max="766" width="5.6640625" style="941" customWidth="1"/>
    <col min="767" max="769" width="5.33203125" style="941" customWidth="1"/>
    <col min="770" max="770" width="6" style="941" customWidth="1"/>
    <col min="771" max="771" width="17.6640625" style="941" customWidth="1"/>
    <col min="772" max="772" width="16.33203125" style="941" customWidth="1"/>
    <col min="773" max="773" width="5.33203125" style="941" customWidth="1"/>
    <col min="774" max="774" width="6.44140625" style="941" customWidth="1"/>
    <col min="775" max="775" width="4.6640625" style="941" customWidth="1"/>
    <col min="776" max="776" width="7.44140625" style="941" customWidth="1"/>
    <col min="777" max="777" width="4.6640625" style="941" customWidth="1"/>
    <col min="778" max="778" width="5.33203125" style="941" customWidth="1"/>
    <col min="779" max="779" width="6.33203125" style="941" customWidth="1"/>
    <col min="780" max="780" width="13.6640625" style="941" customWidth="1"/>
    <col min="781" max="781" width="7.6640625" style="941" customWidth="1"/>
    <col min="782" max="1019" width="9.33203125" style="941"/>
    <col min="1020" max="1020" width="6.33203125" style="941" customWidth="1"/>
    <col min="1021" max="1021" width="5.33203125" style="941" customWidth="1"/>
    <col min="1022" max="1022" width="5.6640625" style="941" customWidth="1"/>
    <col min="1023" max="1025" width="5.33203125" style="941" customWidth="1"/>
    <col min="1026" max="1026" width="6" style="941" customWidth="1"/>
    <col min="1027" max="1027" width="17.6640625" style="941" customWidth="1"/>
    <col min="1028" max="1028" width="16.33203125" style="941" customWidth="1"/>
    <col min="1029" max="1029" width="5.33203125" style="941" customWidth="1"/>
    <col min="1030" max="1030" width="6.44140625" style="941" customWidth="1"/>
    <col min="1031" max="1031" width="4.6640625" style="941" customWidth="1"/>
    <col min="1032" max="1032" width="7.44140625" style="941" customWidth="1"/>
    <col min="1033" max="1033" width="4.6640625" style="941" customWidth="1"/>
    <col min="1034" max="1034" width="5.33203125" style="941" customWidth="1"/>
    <col min="1035" max="1035" width="6.33203125" style="941" customWidth="1"/>
    <col min="1036" max="1036" width="13.6640625" style="941" customWidth="1"/>
    <col min="1037" max="1037" width="7.6640625" style="941" customWidth="1"/>
    <col min="1038" max="1275" width="9.33203125" style="941"/>
    <col min="1276" max="1276" width="6.33203125" style="941" customWidth="1"/>
    <col min="1277" max="1277" width="5.33203125" style="941" customWidth="1"/>
    <col min="1278" max="1278" width="5.6640625" style="941" customWidth="1"/>
    <col min="1279" max="1281" width="5.33203125" style="941" customWidth="1"/>
    <col min="1282" max="1282" width="6" style="941" customWidth="1"/>
    <col min="1283" max="1283" width="17.6640625" style="941" customWidth="1"/>
    <col min="1284" max="1284" width="16.33203125" style="941" customWidth="1"/>
    <col min="1285" max="1285" width="5.33203125" style="941" customWidth="1"/>
    <col min="1286" max="1286" width="6.44140625" style="941" customWidth="1"/>
    <col min="1287" max="1287" width="4.6640625" style="941" customWidth="1"/>
    <col min="1288" max="1288" width="7.44140625" style="941" customWidth="1"/>
    <col min="1289" max="1289" width="4.6640625" style="941" customWidth="1"/>
    <col min="1290" max="1290" width="5.33203125" style="941" customWidth="1"/>
    <col min="1291" max="1291" width="6.33203125" style="941" customWidth="1"/>
    <col min="1292" max="1292" width="13.6640625" style="941" customWidth="1"/>
    <col min="1293" max="1293" width="7.6640625" style="941" customWidth="1"/>
    <col min="1294" max="1531" width="9.33203125" style="941"/>
    <col min="1532" max="1532" width="6.33203125" style="941" customWidth="1"/>
    <col min="1533" max="1533" width="5.33203125" style="941" customWidth="1"/>
    <col min="1534" max="1534" width="5.6640625" style="941" customWidth="1"/>
    <col min="1535" max="1537" width="5.33203125" style="941" customWidth="1"/>
    <col min="1538" max="1538" width="6" style="941" customWidth="1"/>
    <col min="1539" max="1539" width="17.6640625" style="941" customWidth="1"/>
    <col min="1540" max="1540" width="16.33203125" style="941" customWidth="1"/>
    <col min="1541" max="1541" width="5.33203125" style="941" customWidth="1"/>
    <col min="1542" max="1542" width="6.44140625" style="941" customWidth="1"/>
    <col min="1543" max="1543" width="4.6640625" style="941" customWidth="1"/>
    <col min="1544" max="1544" width="7.44140625" style="941" customWidth="1"/>
    <col min="1545" max="1545" width="4.6640625" style="941" customWidth="1"/>
    <col min="1546" max="1546" width="5.33203125" style="941" customWidth="1"/>
    <col min="1547" max="1547" width="6.33203125" style="941" customWidth="1"/>
    <col min="1548" max="1548" width="13.6640625" style="941" customWidth="1"/>
    <col min="1549" max="1549" width="7.6640625" style="941" customWidth="1"/>
    <col min="1550" max="1787" width="9.33203125" style="941"/>
    <col min="1788" max="1788" width="6.33203125" style="941" customWidth="1"/>
    <col min="1789" max="1789" width="5.33203125" style="941" customWidth="1"/>
    <col min="1790" max="1790" width="5.6640625" style="941" customWidth="1"/>
    <col min="1791" max="1793" width="5.33203125" style="941" customWidth="1"/>
    <col min="1794" max="1794" width="6" style="941" customWidth="1"/>
    <col min="1795" max="1795" width="17.6640625" style="941" customWidth="1"/>
    <col min="1796" max="1796" width="16.33203125" style="941" customWidth="1"/>
    <col min="1797" max="1797" width="5.33203125" style="941" customWidth="1"/>
    <col min="1798" max="1798" width="6.44140625" style="941" customWidth="1"/>
    <col min="1799" max="1799" width="4.6640625" style="941" customWidth="1"/>
    <col min="1800" max="1800" width="7.44140625" style="941" customWidth="1"/>
    <col min="1801" max="1801" width="4.6640625" style="941" customWidth="1"/>
    <col min="1802" max="1802" width="5.33203125" style="941" customWidth="1"/>
    <col min="1803" max="1803" width="6.33203125" style="941" customWidth="1"/>
    <col min="1804" max="1804" width="13.6640625" style="941" customWidth="1"/>
    <col min="1805" max="1805" width="7.6640625" style="941" customWidth="1"/>
    <col min="1806" max="2043" width="9.33203125" style="941"/>
    <col min="2044" max="2044" width="6.33203125" style="941" customWidth="1"/>
    <col min="2045" max="2045" width="5.33203125" style="941" customWidth="1"/>
    <col min="2046" max="2046" width="5.6640625" style="941" customWidth="1"/>
    <col min="2047" max="2049" width="5.33203125" style="941" customWidth="1"/>
    <col min="2050" max="2050" width="6" style="941" customWidth="1"/>
    <col min="2051" max="2051" width="17.6640625" style="941" customWidth="1"/>
    <col min="2052" max="2052" width="16.33203125" style="941" customWidth="1"/>
    <col min="2053" max="2053" width="5.33203125" style="941" customWidth="1"/>
    <col min="2054" max="2054" width="6.44140625" style="941" customWidth="1"/>
    <col min="2055" max="2055" width="4.6640625" style="941" customWidth="1"/>
    <col min="2056" max="2056" width="7.44140625" style="941" customWidth="1"/>
    <col min="2057" max="2057" width="4.6640625" style="941" customWidth="1"/>
    <col min="2058" max="2058" width="5.33203125" style="941" customWidth="1"/>
    <col min="2059" max="2059" width="6.33203125" style="941" customWidth="1"/>
    <col min="2060" max="2060" width="13.6640625" style="941" customWidth="1"/>
    <col min="2061" max="2061" width="7.6640625" style="941" customWidth="1"/>
    <col min="2062" max="2299" width="9.33203125" style="941"/>
    <col min="2300" max="2300" width="6.33203125" style="941" customWidth="1"/>
    <col min="2301" max="2301" width="5.33203125" style="941" customWidth="1"/>
    <col min="2302" max="2302" width="5.6640625" style="941" customWidth="1"/>
    <col min="2303" max="2305" width="5.33203125" style="941" customWidth="1"/>
    <col min="2306" max="2306" width="6" style="941" customWidth="1"/>
    <col min="2307" max="2307" width="17.6640625" style="941" customWidth="1"/>
    <col min="2308" max="2308" width="16.33203125" style="941" customWidth="1"/>
    <col min="2309" max="2309" width="5.33203125" style="941" customWidth="1"/>
    <col min="2310" max="2310" width="6.44140625" style="941" customWidth="1"/>
    <col min="2311" max="2311" width="4.6640625" style="941" customWidth="1"/>
    <col min="2312" max="2312" width="7.44140625" style="941" customWidth="1"/>
    <col min="2313" max="2313" width="4.6640625" style="941" customWidth="1"/>
    <col min="2314" max="2314" width="5.33203125" style="941" customWidth="1"/>
    <col min="2315" max="2315" width="6.33203125" style="941" customWidth="1"/>
    <col min="2316" max="2316" width="13.6640625" style="941" customWidth="1"/>
    <col min="2317" max="2317" width="7.6640625" style="941" customWidth="1"/>
    <col min="2318" max="2555" width="9.33203125" style="941"/>
    <col min="2556" max="2556" width="6.33203125" style="941" customWidth="1"/>
    <col min="2557" max="2557" width="5.33203125" style="941" customWidth="1"/>
    <col min="2558" max="2558" width="5.6640625" style="941" customWidth="1"/>
    <col min="2559" max="2561" width="5.33203125" style="941" customWidth="1"/>
    <col min="2562" max="2562" width="6" style="941" customWidth="1"/>
    <col min="2563" max="2563" width="17.6640625" style="941" customWidth="1"/>
    <col min="2564" max="2564" width="16.33203125" style="941" customWidth="1"/>
    <col min="2565" max="2565" width="5.33203125" style="941" customWidth="1"/>
    <col min="2566" max="2566" width="6.44140625" style="941" customWidth="1"/>
    <col min="2567" max="2567" width="4.6640625" style="941" customWidth="1"/>
    <col min="2568" max="2568" width="7.44140625" style="941" customWidth="1"/>
    <col min="2569" max="2569" width="4.6640625" style="941" customWidth="1"/>
    <col min="2570" max="2570" width="5.33203125" style="941" customWidth="1"/>
    <col min="2571" max="2571" width="6.33203125" style="941" customWidth="1"/>
    <col min="2572" max="2572" width="13.6640625" style="941" customWidth="1"/>
    <col min="2573" max="2573" width="7.6640625" style="941" customWidth="1"/>
    <col min="2574" max="2811" width="9.33203125" style="941"/>
    <col min="2812" max="2812" width="6.33203125" style="941" customWidth="1"/>
    <col min="2813" max="2813" width="5.33203125" style="941" customWidth="1"/>
    <col min="2814" max="2814" width="5.6640625" style="941" customWidth="1"/>
    <col min="2815" max="2817" width="5.33203125" style="941" customWidth="1"/>
    <col min="2818" max="2818" width="6" style="941" customWidth="1"/>
    <col min="2819" max="2819" width="17.6640625" style="941" customWidth="1"/>
    <col min="2820" max="2820" width="16.33203125" style="941" customWidth="1"/>
    <col min="2821" max="2821" width="5.33203125" style="941" customWidth="1"/>
    <col min="2822" max="2822" width="6.44140625" style="941" customWidth="1"/>
    <col min="2823" max="2823" width="4.6640625" style="941" customWidth="1"/>
    <col min="2824" max="2824" width="7.44140625" style="941" customWidth="1"/>
    <col min="2825" max="2825" width="4.6640625" style="941" customWidth="1"/>
    <col min="2826" max="2826" width="5.33203125" style="941" customWidth="1"/>
    <col min="2827" max="2827" width="6.33203125" style="941" customWidth="1"/>
    <col min="2828" max="2828" width="13.6640625" style="941" customWidth="1"/>
    <col min="2829" max="2829" width="7.6640625" style="941" customWidth="1"/>
    <col min="2830" max="3067" width="9.33203125" style="941"/>
    <col min="3068" max="3068" width="6.33203125" style="941" customWidth="1"/>
    <col min="3069" max="3069" width="5.33203125" style="941" customWidth="1"/>
    <col min="3070" max="3070" width="5.6640625" style="941" customWidth="1"/>
    <col min="3071" max="3073" width="5.33203125" style="941" customWidth="1"/>
    <col min="3074" max="3074" width="6" style="941" customWidth="1"/>
    <col min="3075" max="3075" width="17.6640625" style="941" customWidth="1"/>
    <col min="3076" max="3076" width="16.33203125" style="941" customWidth="1"/>
    <col min="3077" max="3077" width="5.33203125" style="941" customWidth="1"/>
    <col min="3078" max="3078" width="6.44140625" style="941" customWidth="1"/>
    <col min="3079" max="3079" width="4.6640625" style="941" customWidth="1"/>
    <col min="3080" max="3080" width="7.44140625" style="941" customWidth="1"/>
    <col min="3081" max="3081" width="4.6640625" style="941" customWidth="1"/>
    <col min="3082" max="3082" width="5.33203125" style="941" customWidth="1"/>
    <col min="3083" max="3083" width="6.33203125" style="941" customWidth="1"/>
    <col min="3084" max="3084" width="13.6640625" style="941" customWidth="1"/>
    <col min="3085" max="3085" width="7.6640625" style="941" customWidth="1"/>
    <col min="3086" max="3323" width="9.33203125" style="941"/>
    <col min="3324" max="3324" width="6.33203125" style="941" customWidth="1"/>
    <col min="3325" max="3325" width="5.33203125" style="941" customWidth="1"/>
    <col min="3326" max="3326" width="5.6640625" style="941" customWidth="1"/>
    <col min="3327" max="3329" width="5.33203125" style="941" customWidth="1"/>
    <col min="3330" max="3330" width="6" style="941" customWidth="1"/>
    <col min="3331" max="3331" width="17.6640625" style="941" customWidth="1"/>
    <col min="3332" max="3332" width="16.33203125" style="941" customWidth="1"/>
    <col min="3333" max="3333" width="5.33203125" style="941" customWidth="1"/>
    <col min="3334" max="3334" width="6.44140625" style="941" customWidth="1"/>
    <col min="3335" max="3335" width="4.6640625" style="941" customWidth="1"/>
    <col min="3336" max="3336" width="7.44140625" style="941" customWidth="1"/>
    <col min="3337" max="3337" width="4.6640625" style="941" customWidth="1"/>
    <col min="3338" max="3338" width="5.33203125" style="941" customWidth="1"/>
    <col min="3339" max="3339" width="6.33203125" style="941" customWidth="1"/>
    <col min="3340" max="3340" width="13.6640625" style="941" customWidth="1"/>
    <col min="3341" max="3341" width="7.6640625" style="941" customWidth="1"/>
    <col min="3342" max="3579" width="9.33203125" style="941"/>
    <col min="3580" max="3580" width="6.33203125" style="941" customWidth="1"/>
    <col min="3581" max="3581" width="5.33203125" style="941" customWidth="1"/>
    <col min="3582" max="3582" width="5.6640625" style="941" customWidth="1"/>
    <col min="3583" max="3585" width="5.33203125" style="941" customWidth="1"/>
    <col min="3586" max="3586" width="6" style="941" customWidth="1"/>
    <col min="3587" max="3587" width="17.6640625" style="941" customWidth="1"/>
    <col min="3588" max="3588" width="16.33203125" style="941" customWidth="1"/>
    <col min="3589" max="3589" width="5.33203125" style="941" customWidth="1"/>
    <col min="3590" max="3590" width="6.44140625" style="941" customWidth="1"/>
    <col min="3591" max="3591" width="4.6640625" style="941" customWidth="1"/>
    <col min="3592" max="3592" width="7.44140625" style="941" customWidth="1"/>
    <col min="3593" max="3593" width="4.6640625" style="941" customWidth="1"/>
    <col min="3594" max="3594" width="5.33203125" style="941" customWidth="1"/>
    <col min="3595" max="3595" width="6.33203125" style="941" customWidth="1"/>
    <col min="3596" max="3596" width="13.6640625" style="941" customWidth="1"/>
    <col min="3597" max="3597" width="7.6640625" style="941" customWidth="1"/>
    <col min="3598" max="3835" width="9.33203125" style="941"/>
    <col min="3836" max="3836" width="6.33203125" style="941" customWidth="1"/>
    <col min="3837" max="3837" width="5.33203125" style="941" customWidth="1"/>
    <col min="3838" max="3838" width="5.6640625" style="941" customWidth="1"/>
    <col min="3839" max="3841" width="5.33203125" style="941" customWidth="1"/>
    <col min="3842" max="3842" width="6" style="941" customWidth="1"/>
    <col min="3843" max="3843" width="17.6640625" style="941" customWidth="1"/>
    <col min="3844" max="3844" width="16.33203125" style="941" customWidth="1"/>
    <col min="3845" max="3845" width="5.33203125" style="941" customWidth="1"/>
    <col min="3846" max="3846" width="6.44140625" style="941" customWidth="1"/>
    <col min="3847" max="3847" width="4.6640625" style="941" customWidth="1"/>
    <col min="3848" max="3848" width="7.44140625" style="941" customWidth="1"/>
    <col min="3849" max="3849" width="4.6640625" style="941" customWidth="1"/>
    <col min="3850" max="3850" width="5.33203125" style="941" customWidth="1"/>
    <col min="3851" max="3851" width="6.33203125" style="941" customWidth="1"/>
    <col min="3852" max="3852" width="13.6640625" style="941" customWidth="1"/>
    <col min="3853" max="3853" width="7.6640625" style="941" customWidth="1"/>
    <col min="3854" max="4091" width="9.33203125" style="941"/>
    <col min="4092" max="4092" width="6.33203125" style="941" customWidth="1"/>
    <col min="4093" max="4093" width="5.33203125" style="941" customWidth="1"/>
    <col min="4094" max="4094" width="5.6640625" style="941" customWidth="1"/>
    <col min="4095" max="4097" width="5.33203125" style="941" customWidth="1"/>
    <col min="4098" max="4098" width="6" style="941" customWidth="1"/>
    <col min="4099" max="4099" width="17.6640625" style="941" customWidth="1"/>
    <col min="4100" max="4100" width="16.33203125" style="941" customWidth="1"/>
    <col min="4101" max="4101" width="5.33203125" style="941" customWidth="1"/>
    <col min="4102" max="4102" width="6.44140625" style="941" customWidth="1"/>
    <col min="4103" max="4103" width="4.6640625" style="941" customWidth="1"/>
    <col min="4104" max="4104" width="7.44140625" style="941" customWidth="1"/>
    <col min="4105" max="4105" width="4.6640625" style="941" customWidth="1"/>
    <col min="4106" max="4106" width="5.33203125" style="941" customWidth="1"/>
    <col min="4107" max="4107" width="6.33203125" style="941" customWidth="1"/>
    <col min="4108" max="4108" width="13.6640625" style="941" customWidth="1"/>
    <col min="4109" max="4109" width="7.6640625" style="941" customWidth="1"/>
    <col min="4110" max="4347" width="9.33203125" style="941"/>
    <col min="4348" max="4348" width="6.33203125" style="941" customWidth="1"/>
    <col min="4349" max="4349" width="5.33203125" style="941" customWidth="1"/>
    <col min="4350" max="4350" width="5.6640625" style="941" customWidth="1"/>
    <col min="4351" max="4353" width="5.33203125" style="941" customWidth="1"/>
    <col min="4354" max="4354" width="6" style="941" customWidth="1"/>
    <col min="4355" max="4355" width="17.6640625" style="941" customWidth="1"/>
    <col min="4356" max="4356" width="16.33203125" style="941" customWidth="1"/>
    <col min="4357" max="4357" width="5.33203125" style="941" customWidth="1"/>
    <col min="4358" max="4358" width="6.44140625" style="941" customWidth="1"/>
    <col min="4359" max="4359" width="4.6640625" style="941" customWidth="1"/>
    <col min="4360" max="4360" width="7.44140625" style="941" customWidth="1"/>
    <col min="4361" max="4361" width="4.6640625" style="941" customWidth="1"/>
    <col min="4362" max="4362" width="5.33203125" style="941" customWidth="1"/>
    <col min="4363" max="4363" width="6.33203125" style="941" customWidth="1"/>
    <col min="4364" max="4364" width="13.6640625" style="941" customWidth="1"/>
    <col min="4365" max="4365" width="7.6640625" style="941" customWidth="1"/>
    <col min="4366" max="4603" width="9.33203125" style="941"/>
    <col min="4604" max="4604" width="6.33203125" style="941" customWidth="1"/>
    <col min="4605" max="4605" width="5.33203125" style="941" customWidth="1"/>
    <col min="4606" max="4606" width="5.6640625" style="941" customWidth="1"/>
    <col min="4607" max="4609" width="5.33203125" style="941" customWidth="1"/>
    <col min="4610" max="4610" width="6" style="941" customWidth="1"/>
    <col min="4611" max="4611" width="17.6640625" style="941" customWidth="1"/>
    <col min="4612" max="4612" width="16.33203125" style="941" customWidth="1"/>
    <col min="4613" max="4613" width="5.33203125" style="941" customWidth="1"/>
    <col min="4614" max="4614" width="6.44140625" style="941" customWidth="1"/>
    <col min="4615" max="4615" width="4.6640625" style="941" customWidth="1"/>
    <col min="4616" max="4616" width="7.44140625" style="941" customWidth="1"/>
    <col min="4617" max="4617" width="4.6640625" style="941" customWidth="1"/>
    <col min="4618" max="4618" width="5.33203125" style="941" customWidth="1"/>
    <col min="4619" max="4619" width="6.33203125" style="941" customWidth="1"/>
    <col min="4620" max="4620" width="13.6640625" style="941" customWidth="1"/>
    <col min="4621" max="4621" width="7.6640625" style="941" customWidth="1"/>
    <col min="4622" max="4859" width="9.33203125" style="941"/>
    <col min="4860" max="4860" width="6.33203125" style="941" customWidth="1"/>
    <col min="4861" max="4861" width="5.33203125" style="941" customWidth="1"/>
    <col min="4862" max="4862" width="5.6640625" style="941" customWidth="1"/>
    <col min="4863" max="4865" width="5.33203125" style="941" customWidth="1"/>
    <col min="4866" max="4866" width="6" style="941" customWidth="1"/>
    <col min="4867" max="4867" width="17.6640625" style="941" customWidth="1"/>
    <col min="4868" max="4868" width="16.33203125" style="941" customWidth="1"/>
    <col min="4869" max="4869" width="5.33203125" style="941" customWidth="1"/>
    <col min="4870" max="4870" width="6.44140625" style="941" customWidth="1"/>
    <col min="4871" max="4871" width="4.6640625" style="941" customWidth="1"/>
    <col min="4872" max="4872" width="7.44140625" style="941" customWidth="1"/>
    <col min="4873" max="4873" width="4.6640625" style="941" customWidth="1"/>
    <col min="4874" max="4874" width="5.33203125" style="941" customWidth="1"/>
    <col min="4875" max="4875" width="6.33203125" style="941" customWidth="1"/>
    <col min="4876" max="4876" width="13.6640625" style="941" customWidth="1"/>
    <col min="4877" max="4877" width="7.6640625" style="941" customWidth="1"/>
    <col min="4878" max="5115" width="9.33203125" style="941"/>
    <col min="5116" max="5116" width="6.33203125" style="941" customWidth="1"/>
    <col min="5117" max="5117" width="5.33203125" style="941" customWidth="1"/>
    <col min="5118" max="5118" width="5.6640625" style="941" customWidth="1"/>
    <col min="5119" max="5121" width="5.33203125" style="941" customWidth="1"/>
    <col min="5122" max="5122" width="6" style="941" customWidth="1"/>
    <col min="5123" max="5123" width="17.6640625" style="941" customWidth="1"/>
    <col min="5124" max="5124" width="16.33203125" style="941" customWidth="1"/>
    <col min="5125" max="5125" width="5.33203125" style="941" customWidth="1"/>
    <col min="5126" max="5126" width="6.44140625" style="941" customWidth="1"/>
    <col min="5127" max="5127" width="4.6640625" style="941" customWidth="1"/>
    <col min="5128" max="5128" width="7.44140625" style="941" customWidth="1"/>
    <col min="5129" max="5129" width="4.6640625" style="941" customWidth="1"/>
    <col min="5130" max="5130" width="5.33203125" style="941" customWidth="1"/>
    <col min="5131" max="5131" width="6.33203125" style="941" customWidth="1"/>
    <col min="5132" max="5132" width="13.6640625" style="941" customWidth="1"/>
    <col min="5133" max="5133" width="7.6640625" style="941" customWidth="1"/>
    <col min="5134" max="5371" width="9.33203125" style="941"/>
    <col min="5372" max="5372" width="6.33203125" style="941" customWidth="1"/>
    <col min="5373" max="5373" width="5.33203125" style="941" customWidth="1"/>
    <col min="5374" max="5374" width="5.6640625" style="941" customWidth="1"/>
    <col min="5375" max="5377" width="5.33203125" style="941" customWidth="1"/>
    <col min="5378" max="5378" width="6" style="941" customWidth="1"/>
    <col min="5379" max="5379" width="17.6640625" style="941" customWidth="1"/>
    <col min="5380" max="5380" width="16.33203125" style="941" customWidth="1"/>
    <col min="5381" max="5381" width="5.33203125" style="941" customWidth="1"/>
    <col min="5382" max="5382" width="6.44140625" style="941" customWidth="1"/>
    <col min="5383" max="5383" width="4.6640625" style="941" customWidth="1"/>
    <col min="5384" max="5384" width="7.44140625" style="941" customWidth="1"/>
    <col min="5385" max="5385" width="4.6640625" style="941" customWidth="1"/>
    <col min="5386" max="5386" width="5.33203125" style="941" customWidth="1"/>
    <col min="5387" max="5387" width="6.33203125" style="941" customWidth="1"/>
    <col min="5388" max="5388" width="13.6640625" style="941" customWidth="1"/>
    <col min="5389" max="5389" width="7.6640625" style="941" customWidth="1"/>
    <col min="5390" max="5627" width="9.33203125" style="941"/>
    <col min="5628" max="5628" width="6.33203125" style="941" customWidth="1"/>
    <col min="5629" max="5629" width="5.33203125" style="941" customWidth="1"/>
    <col min="5630" max="5630" width="5.6640625" style="941" customWidth="1"/>
    <col min="5631" max="5633" width="5.33203125" style="941" customWidth="1"/>
    <col min="5634" max="5634" width="6" style="941" customWidth="1"/>
    <col min="5635" max="5635" width="17.6640625" style="941" customWidth="1"/>
    <col min="5636" max="5636" width="16.33203125" style="941" customWidth="1"/>
    <col min="5637" max="5637" width="5.33203125" style="941" customWidth="1"/>
    <col min="5638" max="5638" width="6.44140625" style="941" customWidth="1"/>
    <col min="5639" max="5639" width="4.6640625" style="941" customWidth="1"/>
    <col min="5640" max="5640" width="7.44140625" style="941" customWidth="1"/>
    <col min="5641" max="5641" width="4.6640625" style="941" customWidth="1"/>
    <col min="5642" max="5642" width="5.33203125" style="941" customWidth="1"/>
    <col min="5643" max="5643" width="6.33203125" style="941" customWidth="1"/>
    <col min="5644" max="5644" width="13.6640625" style="941" customWidth="1"/>
    <col min="5645" max="5645" width="7.6640625" style="941" customWidth="1"/>
    <col min="5646" max="5883" width="9.33203125" style="941"/>
    <col min="5884" max="5884" width="6.33203125" style="941" customWidth="1"/>
    <col min="5885" max="5885" width="5.33203125" style="941" customWidth="1"/>
    <col min="5886" max="5886" width="5.6640625" style="941" customWidth="1"/>
    <col min="5887" max="5889" width="5.33203125" style="941" customWidth="1"/>
    <col min="5890" max="5890" width="6" style="941" customWidth="1"/>
    <col min="5891" max="5891" width="17.6640625" style="941" customWidth="1"/>
    <col min="5892" max="5892" width="16.33203125" style="941" customWidth="1"/>
    <col min="5893" max="5893" width="5.33203125" style="941" customWidth="1"/>
    <col min="5894" max="5894" width="6.44140625" style="941" customWidth="1"/>
    <col min="5895" max="5895" width="4.6640625" style="941" customWidth="1"/>
    <col min="5896" max="5896" width="7.44140625" style="941" customWidth="1"/>
    <col min="5897" max="5897" width="4.6640625" style="941" customWidth="1"/>
    <col min="5898" max="5898" width="5.33203125" style="941" customWidth="1"/>
    <col min="5899" max="5899" width="6.33203125" style="941" customWidth="1"/>
    <col min="5900" max="5900" width="13.6640625" style="941" customWidth="1"/>
    <col min="5901" max="5901" width="7.6640625" style="941" customWidth="1"/>
    <col min="5902" max="6139" width="9.33203125" style="941"/>
    <col min="6140" max="6140" width="6.33203125" style="941" customWidth="1"/>
    <col min="6141" max="6141" width="5.33203125" style="941" customWidth="1"/>
    <col min="6142" max="6142" width="5.6640625" style="941" customWidth="1"/>
    <col min="6143" max="6145" width="5.33203125" style="941" customWidth="1"/>
    <col min="6146" max="6146" width="6" style="941" customWidth="1"/>
    <col min="6147" max="6147" width="17.6640625" style="941" customWidth="1"/>
    <col min="6148" max="6148" width="16.33203125" style="941" customWidth="1"/>
    <col min="6149" max="6149" width="5.33203125" style="941" customWidth="1"/>
    <col min="6150" max="6150" width="6.44140625" style="941" customWidth="1"/>
    <col min="6151" max="6151" width="4.6640625" style="941" customWidth="1"/>
    <col min="6152" max="6152" width="7.44140625" style="941" customWidth="1"/>
    <col min="6153" max="6153" width="4.6640625" style="941" customWidth="1"/>
    <col min="6154" max="6154" width="5.33203125" style="941" customWidth="1"/>
    <col min="6155" max="6155" width="6.33203125" style="941" customWidth="1"/>
    <col min="6156" max="6156" width="13.6640625" style="941" customWidth="1"/>
    <col min="6157" max="6157" width="7.6640625" style="941" customWidth="1"/>
    <col min="6158" max="6395" width="9.33203125" style="941"/>
    <col min="6396" max="6396" width="6.33203125" style="941" customWidth="1"/>
    <col min="6397" max="6397" width="5.33203125" style="941" customWidth="1"/>
    <col min="6398" max="6398" width="5.6640625" style="941" customWidth="1"/>
    <col min="6399" max="6401" width="5.33203125" style="941" customWidth="1"/>
    <col min="6402" max="6402" width="6" style="941" customWidth="1"/>
    <col min="6403" max="6403" width="17.6640625" style="941" customWidth="1"/>
    <col min="6404" max="6404" width="16.33203125" style="941" customWidth="1"/>
    <col min="6405" max="6405" width="5.33203125" style="941" customWidth="1"/>
    <col min="6406" max="6406" width="6.44140625" style="941" customWidth="1"/>
    <col min="6407" max="6407" width="4.6640625" style="941" customWidth="1"/>
    <col min="6408" max="6408" width="7.44140625" style="941" customWidth="1"/>
    <col min="6409" max="6409" width="4.6640625" style="941" customWidth="1"/>
    <col min="6410" max="6410" width="5.33203125" style="941" customWidth="1"/>
    <col min="6411" max="6411" width="6.33203125" style="941" customWidth="1"/>
    <col min="6412" max="6412" width="13.6640625" style="941" customWidth="1"/>
    <col min="6413" max="6413" width="7.6640625" style="941" customWidth="1"/>
    <col min="6414" max="6651" width="9.33203125" style="941"/>
    <col min="6652" max="6652" width="6.33203125" style="941" customWidth="1"/>
    <col min="6653" max="6653" width="5.33203125" style="941" customWidth="1"/>
    <col min="6654" max="6654" width="5.6640625" style="941" customWidth="1"/>
    <col min="6655" max="6657" width="5.33203125" style="941" customWidth="1"/>
    <col min="6658" max="6658" width="6" style="941" customWidth="1"/>
    <col min="6659" max="6659" width="17.6640625" style="941" customWidth="1"/>
    <col min="6660" max="6660" width="16.33203125" style="941" customWidth="1"/>
    <col min="6661" max="6661" width="5.33203125" style="941" customWidth="1"/>
    <col min="6662" max="6662" width="6.44140625" style="941" customWidth="1"/>
    <col min="6663" max="6663" width="4.6640625" style="941" customWidth="1"/>
    <col min="6664" max="6664" width="7.44140625" style="941" customWidth="1"/>
    <col min="6665" max="6665" width="4.6640625" style="941" customWidth="1"/>
    <col min="6666" max="6666" width="5.33203125" style="941" customWidth="1"/>
    <col min="6667" max="6667" width="6.33203125" style="941" customWidth="1"/>
    <col min="6668" max="6668" width="13.6640625" style="941" customWidth="1"/>
    <col min="6669" max="6669" width="7.6640625" style="941" customWidth="1"/>
    <col min="6670" max="6907" width="9.33203125" style="941"/>
    <col min="6908" max="6908" width="6.33203125" style="941" customWidth="1"/>
    <col min="6909" max="6909" width="5.33203125" style="941" customWidth="1"/>
    <col min="6910" max="6910" width="5.6640625" style="941" customWidth="1"/>
    <col min="6911" max="6913" width="5.33203125" style="941" customWidth="1"/>
    <col min="6914" max="6914" width="6" style="941" customWidth="1"/>
    <col min="6915" max="6915" width="17.6640625" style="941" customWidth="1"/>
    <col min="6916" max="6916" width="16.33203125" style="941" customWidth="1"/>
    <col min="6917" max="6917" width="5.33203125" style="941" customWidth="1"/>
    <col min="6918" max="6918" width="6.44140625" style="941" customWidth="1"/>
    <col min="6919" max="6919" width="4.6640625" style="941" customWidth="1"/>
    <col min="6920" max="6920" width="7.44140625" style="941" customWidth="1"/>
    <col min="6921" max="6921" width="4.6640625" style="941" customWidth="1"/>
    <col min="6922" max="6922" width="5.33203125" style="941" customWidth="1"/>
    <col min="6923" max="6923" width="6.33203125" style="941" customWidth="1"/>
    <col min="6924" max="6924" width="13.6640625" style="941" customWidth="1"/>
    <col min="6925" max="6925" width="7.6640625" style="941" customWidth="1"/>
    <col min="6926" max="7163" width="9.33203125" style="941"/>
    <col min="7164" max="7164" width="6.33203125" style="941" customWidth="1"/>
    <col min="7165" max="7165" width="5.33203125" style="941" customWidth="1"/>
    <col min="7166" max="7166" width="5.6640625" style="941" customWidth="1"/>
    <col min="7167" max="7169" width="5.33203125" style="941" customWidth="1"/>
    <col min="7170" max="7170" width="6" style="941" customWidth="1"/>
    <col min="7171" max="7171" width="17.6640625" style="941" customWidth="1"/>
    <col min="7172" max="7172" width="16.33203125" style="941" customWidth="1"/>
    <col min="7173" max="7173" width="5.33203125" style="941" customWidth="1"/>
    <col min="7174" max="7174" width="6.44140625" style="941" customWidth="1"/>
    <col min="7175" max="7175" width="4.6640625" style="941" customWidth="1"/>
    <col min="7176" max="7176" width="7.44140625" style="941" customWidth="1"/>
    <col min="7177" max="7177" width="4.6640625" style="941" customWidth="1"/>
    <col min="7178" max="7178" width="5.33203125" style="941" customWidth="1"/>
    <col min="7179" max="7179" width="6.33203125" style="941" customWidth="1"/>
    <col min="7180" max="7180" width="13.6640625" style="941" customWidth="1"/>
    <col min="7181" max="7181" width="7.6640625" style="941" customWidth="1"/>
    <col min="7182" max="7419" width="9.33203125" style="941"/>
    <col min="7420" max="7420" width="6.33203125" style="941" customWidth="1"/>
    <col min="7421" max="7421" width="5.33203125" style="941" customWidth="1"/>
    <col min="7422" max="7422" width="5.6640625" style="941" customWidth="1"/>
    <col min="7423" max="7425" width="5.33203125" style="941" customWidth="1"/>
    <col min="7426" max="7426" width="6" style="941" customWidth="1"/>
    <col min="7427" max="7427" width="17.6640625" style="941" customWidth="1"/>
    <col min="7428" max="7428" width="16.33203125" style="941" customWidth="1"/>
    <col min="7429" max="7429" width="5.33203125" style="941" customWidth="1"/>
    <col min="7430" max="7430" width="6.44140625" style="941" customWidth="1"/>
    <col min="7431" max="7431" width="4.6640625" style="941" customWidth="1"/>
    <col min="7432" max="7432" width="7.44140625" style="941" customWidth="1"/>
    <col min="7433" max="7433" width="4.6640625" style="941" customWidth="1"/>
    <col min="7434" max="7434" width="5.33203125" style="941" customWidth="1"/>
    <col min="7435" max="7435" width="6.33203125" style="941" customWidth="1"/>
    <col min="7436" max="7436" width="13.6640625" style="941" customWidth="1"/>
    <col min="7437" max="7437" width="7.6640625" style="941" customWidth="1"/>
    <col min="7438" max="7675" width="9.33203125" style="941"/>
    <col min="7676" max="7676" width="6.33203125" style="941" customWidth="1"/>
    <col min="7677" max="7677" width="5.33203125" style="941" customWidth="1"/>
    <col min="7678" max="7678" width="5.6640625" style="941" customWidth="1"/>
    <col min="7679" max="7681" width="5.33203125" style="941" customWidth="1"/>
    <col min="7682" max="7682" width="6" style="941" customWidth="1"/>
    <col min="7683" max="7683" width="17.6640625" style="941" customWidth="1"/>
    <col min="7684" max="7684" width="16.33203125" style="941" customWidth="1"/>
    <col min="7685" max="7685" width="5.33203125" style="941" customWidth="1"/>
    <col min="7686" max="7686" width="6.44140625" style="941" customWidth="1"/>
    <col min="7687" max="7687" width="4.6640625" style="941" customWidth="1"/>
    <col min="7688" max="7688" width="7.44140625" style="941" customWidth="1"/>
    <col min="7689" max="7689" width="4.6640625" style="941" customWidth="1"/>
    <col min="7690" max="7690" width="5.33203125" style="941" customWidth="1"/>
    <col min="7691" max="7691" width="6.33203125" style="941" customWidth="1"/>
    <col min="7692" max="7692" width="13.6640625" style="941" customWidth="1"/>
    <col min="7693" max="7693" width="7.6640625" style="941" customWidth="1"/>
    <col min="7694" max="7931" width="9.33203125" style="941"/>
    <col min="7932" max="7932" width="6.33203125" style="941" customWidth="1"/>
    <col min="7933" max="7933" width="5.33203125" style="941" customWidth="1"/>
    <col min="7934" max="7934" width="5.6640625" style="941" customWidth="1"/>
    <col min="7935" max="7937" width="5.33203125" style="941" customWidth="1"/>
    <col min="7938" max="7938" width="6" style="941" customWidth="1"/>
    <col min="7939" max="7939" width="17.6640625" style="941" customWidth="1"/>
    <col min="7940" max="7940" width="16.33203125" style="941" customWidth="1"/>
    <col min="7941" max="7941" width="5.33203125" style="941" customWidth="1"/>
    <col min="7942" max="7942" width="6.44140625" style="941" customWidth="1"/>
    <col min="7943" max="7943" width="4.6640625" style="941" customWidth="1"/>
    <col min="7944" max="7944" width="7.44140625" style="941" customWidth="1"/>
    <col min="7945" max="7945" width="4.6640625" style="941" customWidth="1"/>
    <col min="7946" max="7946" width="5.33203125" style="941" customWidth="1"/>
    <col min="7947" max="7947" width="6.33203125" style="941" customWidth="1"/>
    <col min="7948" max="7948" width="13.6640625" style="941" customWidth="1"/>
    <col min="7949" max="7949" width="7.6640625" style="941" customWidth="1"/>
    <col min="7950" max="8187" width="9.33203125" style="941"/>
    <col min="8188" max="8188" width="6.33203125" style="941" customWidth="1"/>
    <col min="8189" max="8189" width="5.33203125" style="941" customWidth="1"/>
    <col min="8190" max="8190" width="5.6640625" style="941" customWidth="1"/>
    <col min="8191" max="8193" width="5.33203125" style="941" customWidth="1"/>
    <col min="8194" max="8194" width="6" style="941" customWidth="1"/>
    <col min="8195" max="8195" width="17.6640625" style="941" customWidth="1"/>
    <col min="8196" max="8196" width="16.33203125" style="941" customWidth="1"/>
    <col min="8197" max="8197" width="5.33203125" style="941" customWidth="1"/>
    <col min="8198" max="8198" width="6.44140625" style="941" customWidth="1"/>
    <col min="8199" max="8199" width="4.6640625" style="941" customWidth="1"/>
    <col min="8200" max="8200" width="7.44140625" style="941" customWidth="1"/>
    <col min="8201" max="8201" width="4.6640625" style="941" customWidth="1"/>
    <col min="8202" max="8202" width="5.33203125" style="941" customWidth="1"/>
    <col min="8203" max="8203" width="6.33203125" style="941" customWidth="1"/>
    <col min="8204" max="8204" width="13.6640625" style="941" customWidth="1"/>
    <col min="8205" max="8205" width="7.6640625" style="941" customWidth="1"/>
    <col min="8206" max="8443" width="9.33203125" style="941"/>
    <col min="8444" max="8444" width="6.33203125" style="941" customWidth="1"/>
    <col min="8445" max="8445" width="5.33203125" style="941" customWidth="1"/>
    <col min="8446" max="8446" width="5.6640625" style="941" customWidth="1"/>
    <col min="8447" max="8449" width="5.33203125" style="941" customWidth="1"/>
    <col min="8450" max="8450" width="6" style="941" customWidth="1"/>
    <col min="8451" max="8451" width="17.6640625" style="941" customWidth="1"/>
    <col min="8452" max="8452" width="16.33203125" style="941" customWidth="1"/>
    <col min="8453" max="8453" width="5.33203125" style="941" customWidth="1"/>
    <col min="8454" max="8454" width="6.44140625" style="941" customWidth="1"/>
    <col min="8455" max="8455" width="4.6640625" style="941" customWidth="1"/>
    <col min="8456" max="8456" width="7.44140625" style="941" customWidth="1"/>
    <col min="8457" max="8457" width="4.6640625" style="941" customWidth="1"/>
    <col min="8458" max="8458" width="5.33203125" style="941" customWidth="1"/>
    <col min="8459" max="8459" width="6.33203125" style="941" customWidth="1"/>
    <col min="8460" max="8460" width="13.6640625" style="941" customWidth="1"/>
    <col min="8461" max="8461" width="7.6640625" style="941" customWidth="1"/>
    <col min="8462" max="8699" width="9.33203125" style="941"/>
    <col min="8700" max="8700" width="6.33203125" style="941" customWidth="1"/>
    <col min="8701" max="8701" width="5.33203125" style="941" customWidth="1"/>
    <col min="8702" max="8702" width="5.6640625" style="941" customWidth="1"/>
    <col min="8703" max="8705" width="5.33203125" style="941" customWidth="1"/>
    <col min="8706" max="8706" width="6" style="941" customWidth="1"/>
    <col min="8707" max="8707" width="17.6640625" style="941" customWidth="1"/>
    <col min="8708" max="8708" width="16.33203125" style="941" customWidth="1"/>
    <col min="8709" max="8709" width="5.33203125" style="941" customWidth="1"/>
    <col min="8710" max="8710" width="6.44140625" style="941" customWidth="1"/>
    <col min="8711" max="8711" width="4.6640625" style="941" customWidth="1"/>
    <col min="8712" max="8712" width="7.44140625" style="941" customWidth="1"/>
    <col min="8713" max="8713" width="4.6640625" style="941" customWidth="1"/>
    <col min="8714" max="8714" width="5.33203125" style="941" customWidth="1"/>
    <col min="8715" max="8715" width="6.33203125" style="941" customWidth="1"/>
    <col min="8716" max="8716" width="13.6640625" style="941" customWidth="1"/>
    <col min="8717" max="8717" width="7.6640625" style="941" customWidth="1"/>
    <col min="8718" max="8955" width="9.33203125" style="941"/>
    <col min="8956" max="8956" width="6.33203125" style="941" customWidth="1"/>
    <col min="8957" max="8957" width="5.33203125" style="941" customWidth="1"/>
    <col min="8958" max="8958" width="5.6640625" style="941" customWidth="1"/>
    <col min="8959" max="8961" width="5.33203125" style="941" customWidth="1"/>
    <col min="8962" max="8962" width="6" style="941" customWidth="1"/>
    <col min="8963" max="8963" width="17.6640625" style="941" customWidth="1"/>
    <col min="8964" max="8964" width="16.33203125" style="941" customWidth="1"/>
    <col min="8965" max="8965" width="5.33203125" style="941" customWidth="1"/>
    <col min="8966" max="8966" width="6.44140625" style="941" customWidth="1"/>
    <col min="8967" max="8967" width="4.6640625" style="941" customWidth="1"/>
    <col min="8968" max="8968" width="7.44140625" style="941" customWidth="1"/>
    <col min="8969" max="8969" width="4.6640625" style="941" customWidth="1"/>
    <col min="8970" max="8970" width="5.33203125" style="941" customWidth="1"/>
    <col min="8971" max="8971" width="6.33203125" style="941" customWidth="1"/>
    <col min="8972" max="8972" width="13.6640625" style="941" customWidth="1"/>
    <col min="8973" max="8973" width="7.6640625" style="941" customWidth="1"/>
    <col min="8974" max="9211" width="9.33203125" style="941"/>
    <col min="9212" max="9212" width="6.33203125" style="941" customWidth="1"/>
    <col min="9213" max="9213" width="5.33203125" style="941" customWidth="1"/>
    <col min="9214" max="9214" width="5.6640625" style="941" customWidth="1"/>
    <col min="9215" max="9217" width="5.33203125" style="941" customWidth="1"/>
    <col min="9218" max="9218" width="6" style="941" customWidth="1"/>
    <col min="9219" max="9219" width="17.6640625" style="941" customWidth="1"/>
    <col min="9220" max="9220" width="16.33203125" style="941" customWidth="1"/>
    <col min="9221" max="9221" width="5.33203125" style="941" customWidth="1"/>
    <col min="9222" max="9222" width="6.44140625" style="941" customWidth="1"/>
    <col min="9223" max="9223" width="4.6640625" style="941" customWidth="1"/>
    <col min="9224" max="9224" width="7.44140625" style="941" customWidth="1"/>
    <col min="9225" max="9225" width="4.6640625" style="941" customWidth="1"/>
    <col min="9226" max="9226" width="5.33203125" style="941" customWidth="1"/>
    <col min="9227" max="9227" width="6.33203125" style="941" customWidth="1"/>
    <col min="9228" max="9228" width="13.6640625" style="941" customWidth="1"/>
    <col min="9229" max="9229" width="7.6640625" style="941" customWidth="1"/>
    <col min="9230" max="9467" width="9.33203125" style="941"/>
    <col min="9468" max="9468" width="6.33203125" style="941" customWidth="1"/>
    <col min="9469" max="9469" width="5.33203125" style="941" customWidth="1"/>
    <col min="9470" max="9470" width="5.6640625" style="941" customWidth="1"/>
    <col min="9471" max="9473" width="5.33203125" style="941" customWidth="1"/>
    <col min="9474" max="9474" width="6" style="941" customWidth="1"/>
    <col min="9475" max="9475" width="17.6640625" style="941" customWidth="1"/>
    <col min="9476" max="9476" width="16.33203125" style="941" customWidth="1"/>
    <col min="9477" max="9477" width="5.33203125" style="941" customWidth="1"/>
    <col min="9478" max="9478" width="6.44140625" style="941" customWidth="1"/>
    <col min="9479" max="9479" width="4.6640625" style="941" customWidth="1"/>
    <col min="9480" max="9480" width="7.44140625" style="941" customWidth="1"/>
    <col min="9481" max="9481" width="4.6640625" style="941" customWidth="1"/>
    <col min="9482" max="9482" width="5.33203125" style="941" customWidth="1"/>
    <col min="9483" max="9483" width="6.33203125" style="941" customWidth="1"/>
    <col min="9484" max="9484" width="13.6640625" style="941" customWidth="1"/>
    <col min="9485" max="9485" width="7.6640625" style="941" customWidth="1"/>
    <col min="9486" max="9723" width="9.33203125" style="941"/>
    <col min="9724" max="9724" width="6.33203125" style="941" customWidth="1"/>
    <col min="9725" max="9725" width="5.33203125" style="941" customWidth="1"/>
    <col min="9726" max="9726" width="5.6640625" style="941" customWidth="1"/>
    <col min="9727" max="9729" width="5.33203125" style="941" customWidth="1"/>
    <col min="9730" max="9730" width="6" style="941" customWidth="1"/>
    <col min="9731" max="9731" width="17.6640625" style="941" customWidth="1"/>
    <col min="9732" max="9732" width="16.33203125" style="941" customWidth="1"/>
    <col min="9733" max="9733" width="5.33203125" style="941" customWidth="1"/>
    <col min="9734" max="9734" width="6.44140625" style="941" customWidth="1"/>
    <col min="9735" max="9735" width="4.6640625" style="941" customWidth="1"/>
    <col min="9736" max="9736" width="7.44140625" style="941" customWidth="1"/>
    <col min="9737" max="9737" width="4.6640625" style="941" customWidth="1"/>
    <col min="9738" max="9738" width="5.33203125" style="941" customWidth="1"/>
    <col min="9739" max="9739" width="6.33203125" style="941" customWidth="1"/>
    <col min="9740" max="9740" width="13.6640625" style="941" customWidth="1"/>
    <col min="9741" max="9741" width="7.6640625" style="941" customWidth="1"/>
    <col min="9742" max="9979" width="9.33203125" style="941"/>
    <col min="9980" max="9980" width="6.33203125" style="941" customWidth="1"/>
    <col min="9981" max="9981" width="5.33203125" style="941" customWidth="1"/>
    <col min="9982" max="9982" width="5.6640625" style="941" customWidth="1"/>
    <col min="9983" max="9985" width="5.33203125" style="941" customWidth="1"/>
    <col min="9986" max="9986" width="6" style="941" customWidth="1"/>
    <col min="9987" max="9987" width="17.6640625" style="941" customWidth="1"/>
    <col min="9988" max="9988" width="16.33203125" style="941" customWidth="1"/>
    <col min="9989" max="9989" width="5.33203125" style="941" customWidth="1"/>
    <col min="9990" max="9990" width="6.44140625" style="941" customWidth="1"/>
    <col min="9991" max="9991" width="4.6640625" style="941" customWidth="1"/>
    <col min="9992" max="9992" width="7.44140625" style="941" customWidth="1"/>
    <col min="9993" max="9993" width="4.6640625" style="941" customWidth="1"/>
    <col min="9994" max="9994" width="5.33203125" style="941" customWidth="1"/>
    <col min="9995" max="9995" width="6.33203125" style="941" customWidth="1"/>
    <col min="9996" max="9996" width="13.6640625" style="941" customWidth="1"/>
    <col min="9997" max="9997" width="7.6640625" style="941" customWidth="1"/>
    <col min="9998" max="10235" width="9.33203125" style="941"/>
    <col min="10236" max="10236" width="6.33203125" style="941" customWidth="1"/>
    <col min="10237" max="10237" width="5.33203125" style="941" customWidth="1"/>
    <col min="10238" max="10238" width="5.6640625" style="941" customWidth="1"/>
    <col min="10239" max="10241" width="5.33203125" style="941" customWidth="1"/>
    <col min="10242" max="10242" width="6" style="941" customWidth="1"/>
    <col min="10243" max="10243" width="17.6640625" style="941" customWidth="1"/>
    <col min="10244" max="10244" width="16.33203125" style="941" customWidth="1"/>
    <col min="10245" max="10245" width="5.33203125" style="941" customWidth="1"/>
    <col min="10246" max="10246" width="6.44140625" style="941" customWidth="1"/>
    <col min="10247" max="10247" width="4.6640625" style="941" customWidth="1"/>
    <col min="10248" max="10248" width="7.44140625" style="941" customWidth="1"/>
    <col min="10249" max="10249" width="4.6640625" style="941" customWidth="1"/>
    <col min="10250" max="10250" width="5.33203125" style="941" customWidth="1"/>
    <col min="10251" max="10251" width="6.33203125" style="941" customWidth="1"/>
    <col min="10252" max="10252" width="13.6640625" style="941" customWidth="1"/>
    <col min="10253" max="10253" width="7.6640625" style="941" customWidth="1"/>
    <col min="10254" max="10491" width="9.33203125" style="941"/>
    <col min="10492" max="10492" width="6.33203125" style="941" customWidth="1"/>
    <col min="10493" max="10493" width="5.33203125" style="941" customWidth="1"/>
    <col min="10494" max="10494" width="5.6640625" style="941" customWidth="1"/>
    <col min="10495" max="10497" width="5.33203125" style="941" customWidth="1"/>
    <col min="10498" max="10498" width="6" style="941" customWidth="1"/>
    <col min="10499" max="10499" width="17.6640625" style="941" customWidth="1"/>
    <col min="10500" max="10500" width="16.33203125" style="941" customWidth="1"/>
    <col min="10501" max="10501" width="5.33203125" style="941" customWidth="1"/>
    <col min="10502" max="10502" width="6.44140625" style="941" customWidth="1"/>
    <col min="10503" max="10503" width="4.6640625" style="941" customWidth="1"/>
    <col min="10504" max="10504" width="7.44140625" style="941" customWidth="1"/>
    <col min="10505" max="10505" width="4.6640625" style="941" customWidth="1"/>
    <col min="10506" max="10506" width="5.33203125" style="941" customWidth="1"/>
    <col min="10507" max="10507" width="6.33203125" style="941" customWidth="1"/>
    <col min="10508" max="10508" width="13.6640625" style="941" customWidth="1"/>
    <col min="10509" max="10509" width="7.6640625" style="941" customWidth="1"/>
    <col min="10510" max="10747" width="9.33203125" style="941"/>
    <col min="10748" max="10748" width="6.33203125" style="941" customWidth="1"/>
    <col min="10749" max="10749" width="5.33203125" style="941" customWidth="1"/>
    <col min="10750" max="10750" width="5.6640625" style="941" customWidth="1"/>
    <col min="10751" max="10753" width="5.33203125" style="941" customWidth="1"/>
    <col min="10754" max="10754" width="6" style="941" customWidth="1"/>
    <col min="10755" max="10755" width="17.6640625" style="941" customWidth="1"/>
    <col min="10756" max="10756" width="16.33203125" style="941" customWidth="1"/>
    <col min="10757" max="10757" width="5.33203125" style="941" customWidth="1"/>
    <col min="10758" max="10758" width="6.44140625" style="941" customWidth="1"/>
    <col min="10759" max="10759" width="4.6640625" style="941" customWidth="1"/>
    <col min="10760" max="10760" width="7.44140625" style="941" customWidth="1"/>
    <col min="10761" max="10761" width="4.6640625" style="941" customWidth="1"/>
    <col min="10762" max="10762" width="5.33203125" style="941" customWidth="1"/>
    <col min="10763" max="10763" width="6.33203125" style="941" customWidth="1"/>
    <col min="10764" max="10764" width="13.6640625" style="941" customWidth="1"/>
    <col min="10765" max="10765" width="7.6640625" style="941" customWidth="1"/>
    <col min="10766" max="11003" width="9.33203125" style="941"/>
    <col min="11004" max="11004" width="6.33203125" style="941" customWidth="1"/>
    <col min="11005" max="11005" width="5.33203125" style="941" customWidth="1"/>
    <col min="11006" max="11006" width="5.6640625" style="941" customWidth="1"/>
    <col min="11007" max="11009" width="5.33203125" style="941" customWidth="1"/>
    <col min="11010" max="11010" width="6" style="941" customWidth="1"/>
    <col min="11011" max="11011" width="17.6640625" style="941" customWidth="1"/>
    <col min="11012" max="11012" width="16.33203125" style="941" customWidth="1"/>
    <col min="11013" max="11013" width="5.33203125" style="941" customWidth="1"/>
    <col min="11014" max="11014" width="6.44140625" style="941" customWidth="1"/>
    <col min="11015" max="11015" width="4.6640625" style="941" customWidth="1"/>
    <col min="11016" max="11016" width="7.44140625" style="941" customWidth="1"/>
    <col min="11017" max="11017" width="4.6640625" style="941" customWidth="1"/>
    <col min="11018" max="11018" width="5.33203125" style="941" customWidth="1"/>
    <col min="11019" max="11019" width="6.33203125" style="941" customWidth="1"/>
    <col min="11020" max="11020" width="13.6640625" style="941" customWidth="1"/>
    <col min="11021" max="11021" width="7.6640625" style="941" customWidth="1"/>
    <col min="11022" max="11259" width="9.33203125" style="941"/>
    <col min="11260" max="11260" width="6.33203125" style="941" customWidth="1"/>
    <col min="11261" max="11261" width="5.33203125" style="941" customWidth="1"/>
    <col min="11262" max="11262" width="5.6640625" style="941" customWidth="1"/>
    <col min="11263" max="11265" width="5.33203125" style="941" customWidth="1"/>
    <col min="11266" max="11266" width="6" style="941" customWidth="1"/>
    <col min="11267" max="11267" width="17.6640625" style="941" customWidth="1"/>
    <col min="11268" max="11268" width="16.33203125" style="941" customWidth="1"/>
    <col min="11269" max="11269" width="5.33203125" style="941" customWidth="1"/>
    <col min="11270" max="11270" width="6.44140625" style="941" customWidth="1"/>
    <col min="11271" max="11271" width="4.6640625" style="941" customWidth="1"/>
    <col min="11272" max="11272" width="7.44140625" style="941" customWidth="1"/>
    <col min="11273" max="11273" width="4.6640625" style="941" customWidth="1"/>
    <col min="11274" max="11274" width="5.33203125" style="941" customWidth="1"/>
    <col min="11275" max="11275" width="6.33203125" style="941" customWidth="1"/>
    <col min="11276" max="11276" width="13.6640625" style="941" customWidth="1"/>
    <col min="11277" max="11277" width="7.6640625" style="941" customWidth="1"/>
    <col min="11278" max="11515" width="9.33203125" style="941"/>
    <col min="11516" max="11516" width="6.33203125" style="941" customWidth="1"/>
    <col min="11517" max="11517" width="5.33203125" style="941" customWidth="1"/>
    <col min="11518" max="11518" width="5.6640625" style="941" customWidth="1"/>
    <col min="11519" max="11521" width="5.33203125" style="941" customWidth="1"/>
    <col min="11522" max="11522" width="6" style="941" customWidth="1"/>
    <col min="11523" max="11523" width="17.6640625" style="941" customWidth="1"/>
    <col min="11524" max="11524" width="16.33203125" style="941" customWidth="1"/>
    <col min="11525" max="11525" width="5.33203125" style="941" customWidth="1"/>
    <col min="11526" max="11526" width="6.44140625" style="941" customWidth="1"/>
    <col min="11527" max="11527" width="4.6640625" style="941" customWidth="1"/>
    <col min="11528" max="11528" width="7.44140625" style="941" customWidth="1"/>
    <col min="11529" max="11529" width="4.6640625" style="941" customWidth="1"/>
    <col min="11530" max="11530" width="5.33203125" style="941" customWidth="1"/>
    <col min="11531" max="11531" width="6.33203125" style="941" customWidth="1"/>
    <col min="11532" max="11532" width="13.6640625" style="941" customWidth="1"/>
    <col min="11533" max="11533" width="7.6640625" style="941" customWidth="1"/>
    <col min="11534" max="11771" width="9.33203125" style="941"/>
    <col min="11772" max="11772" width="6.33203125" style="941" customWidth="1"/>
    <col min="11773" max="11773" width="5.33203125" style="941" customWidth="1"/>
    <col min="11774" max="11774" width="5.6640625" style="941" customWidth="1"/>
    <col min="11775" max="11777" width="5.33203125" style="941" customWidth="1"/>
    <col min="11778" max="11778" width="6" style="941" customWidth="1"/>
    <col min="11779" max="11779" width="17.6640625" style="941" customWidth="1"/>
    <col min="11780" max="11780" width="16.33203125" style="941" customWidth="1"/>
    <col min="11781" max="11781" width="5.33203125" style="941" customWidth="1"/>
    <col min="11782" max="11782" width="6.44140625" style="941" customWidth="1"/>
    <col min="11783" max="11783" width="4.6640625" style="941" customWidth="1"/>
    <col min="11784" max="11784" width="7.44140625" style="941" customWidth="1"/>
    <col min="11785" max="11785" width="4.6640625" style="941" customWidth="1"/>
    <col min="11786" max="11786" width="5.33203125" style="941" customWidth="1"/>
    <col min="11787" max="11787" width="6.33203125" style="941" customWidth="1"/>
    <col min="11788" max="11788" width="13.6640625" style="941" customWidth="1"/>
    <col min="11789" max="11789" width="7.6640625" style="941" customWidth="1"/>
    <col min="11790" max="12027" width="9.33203125" style="941"/>
    <col min="12028" max="12028" width="6.33203125" style="941" customWidth="1"/>
    <col min="12029" max="12029" width="5.33203125" style="941" customWidth="1"/>
    <col min="12030" max="12030" width="5.6640625" style="941" customWidth="1"/>
    <col min="12031" max="12033" width="5.33203125" style="941" customWidth="1"/>
    <col min="12034" max="12034" width="6" style="941" customWidth="1"/>
    <col min="12035" max="12035" width="17.6640625" style="941" customWidth="1"/>
    <col min="12036" max="12036" width="16.33203125" style="941" customWidth="1"/>
    <col min="12037" max="12037" width="5.33203125" style="941" customWidth="1"/>
    <col min="12038" max="12038" width="6.44140625" style="941" customWidth="1"/>
    <col min="12039" max="12039" width="4.6640625" style="941" customWidth="1"/>
    <col min="12040" max="12040" width="7.44140625" style="941" customWidth="1"/>
    <col min="12041" max="12041" width="4.6640625" style="941" customWidth="1"/>
    <col min="12042" max="12042" width="5.33203125" style="941" customWidth="1"/>
    <col min="12043" max="12043" width="6.33203125" style="941" customWidth="1"/>
    <col min="12044" max="12044" width="13.6640625" style="941" customWidth="1"/>
    <col min="12045" max="12045" width="7.6640625" style="941" customWidth="1"/>
    <col min="12046" max="12283" width="9.33203125" style="941"/>
    <col min="12284" max="12284" width="6.33203125" style="941" customWidth="1"/>
    <col min="12285" max="12285" width="5.33203125" style="941" customWidth="1"/>
    <col min="12286" max="12286" width="5.6640625" style="941" customWidth="1"/>
    <col min="12287" max="12289" width="5.33203125" style="941" customWidth="1"/>
    <col min="12290" max="12290" width="6" style="941" customWidth="1"/>
    <col min="12291" max="12291" width="17.6640625" style="941" customWidth="1"/>
    <col min="12292" max="12292" width="16.33203125" style="941" customWidth="1"/>
    <col min="12293" max="12293" width="5.33203125" style="941" customWidth="1"/>
    <col min="12294" max="12294" width="6.44140625" style="941" customWidth="1"/>
    <col min="12295" max="12295" width="4.6640625" style="941" customWidth="1"/>
    <col min="12296" max="12296" width="7.44140625" style="941" customWidth="1"/>
    <col min="12297" max="12297" width="4.6640625" style="941" customWidth="1"/>
    <col min="12298" max="12298" width="5.33203125" style="941" customWidth="1"/>
    <col min="12299" max="12299" width="6.33203125" style="941" customWidth="1"/>
    <col min="12300" max="12300" width="13.6640625" style="941" customWidth="1"/>
    <col min="12301" max="12301" width="7.6640625" style="941" customWidth="1"/>
    <col min="12302" max="12539" width="9.33203125" style="941"/>
    <col min="12540" max="12540" width="6.33203125" style="941" customWidth="1"/>
    <col min="12541" max="12541" width="5.33203125" style="941" customWidth="1"/>
    <col min="12542" max="12542" width="5.6640625" style="941" customWidth="1"/>
    <col min="12543" max="12545" width="5.33203125" style="941" customWidth="1"/>
    <col min="12546" max="12546" width="6" style="941" customWidth="1"/>
    <col min="12547" max="12547" width="17.6640625" style="941" customWidth="1"/>
    <col min="12548" max="12548" width="16.33203125" style="941" customWidth="1"/>
    <col min="12549" max="12549" width="5.33203125" style="941" customWidth="1"/>
    <col min="12550" max="12550" width="6.44140625" style="941" customWidth="1"/>
    <col min="12551" max="12551" width="4.6640625" style="941" customWidth="1"/>
    <col min="12552" max="12552" width="7.44140625" style="941" customWidth="1"/>
    <col min="12553" max="12553" width="4.6640625" style="941" customWidth="1"/>
    <col min="12554" max="12554" width="5.33203125" style="941" customWidth="1"/>
    <col min="12555" max="12555" width="6.33203125" style="941" customWidth="1"/>
    <col min="12556" max="12556" width="13.6640625" style="941" customWidth="1"/>
    <col min="12557" max="12557" width="7.6640625" style="941" customWidth="1"/>
    <col min="12558" max="12795" width="9.33203125" style="941"/>
    <col min="12796" max="12796" width="6.33203125" style="941" customWidth="1"/>
    <col min="12797" max="12797" width="5.33203125" style="941" customWidth="1"/>
    <col min="12798" max="12798" width="5.6640625" style="941" customWidth="1"/>
    <col min="12799" max="12801" width="5.33203125" style="941" customWidth="1"/>
    <col min="12802" max="12802" width="6" style="941" customWidth="1"/>
    <col min="12803" max="12803" width="17.6640625" style="941" customWidth="1"/>
    <col min="12804" max="12804" width="16.33203125" style="941" customWidth="1"/>
    <col min="12805" max="12805" width="5.33203125" style="941" customWidth="1"/>
    <col min="12806" max="12806" width="6.44140625" style="941" customWidth="1"/>
    <col min="12807" max="12807" width="4.6640625" style="941" customWidth="1"/>
    <col min="12808" max="12808" width="7.44140625" style="941" customWidth="1"/>
    <col min="12809" max="12809" width="4.6640625" style="941" customWidth="1"/>
    <col min="12810" max="12810" width="5.33203125" style="941" customWidth="1"/>
    <col min="12811" max="12811" width="6.33203125" style="941" customWidth="1"/>
    <col min="12812" max="12812" width="13.6640625" style="941" customWidth="1"/>
    <col min="12813" max="12813" width="7.6640625" style="941" customWidth="1"/>
    <col min="12814" max="13051" width="9.33203125" style="941"/>
    <col min="13052" max="13052" width="6.33203125" style="941" customWidth="1"/>
    <col min="13053" max="13053" width="5.33203125" style="941" customWidth="1"/>
    <col min="13054" max="13054" width="5.6640625" style="941" customWidth="1"/>
    <col min="13055" max="13057" width="5.33203125" style="941" customWidth="1"/>
    <col min="13058" max="13058" width="6" style="941" customWidth="1"/>
    <col min="13059" max="13059" width="17.6640625" style="941" customWidth="1"/>
    <col min="13060" max="13060" width="16.33203125" style="941" customWidth="1"/>
    <col min="13061" max="13061" width="5.33203125" style="941" customWidth="1"/>
    <col min="13062" max="13062" width="6.44140625" style="941" customWidth="1"/>
    <col min="13063" max="13063" width="4.6640625" style="941" customWidth="1"/>
    <col min="13064" max="13064" width="7.44140625" style="941" customWidth="1"/>
    <col min="13065" max="13065" width="4.6640625" style="941" customWidth="1"/>
    <col min="13066" max="13066" width="5.33203125" style="941" customWidth="1"/>
    <col min="13067" max="13067" width="6.33203125" style="941" customWidth="1"/>
    <col min="13068" max="13068" width="13.6640625" style="941" customWidth="1"/>
    <col min="13069" max="13069" width="7.6640625" style="941" customWidth="1"/>
    <col min="13070" max="13307" width="9.33203125" style="941"/>
    <col min="13308" max="13308" width="6.33203125" style="941" customWidth="1"/>
    <col min="13309" max="13309" width="5.33203125" style="941" customWidth="1"/>
    <col min="13310" max="13310" width="5.6640625" style="941" customWidth="1"/>
    <col min="13311" max="13313" width="5.33203125" style="941" customWidth="1"/>
    <col min="13314" max="13314" width="6" style="941" customWidth="1"/>
    <col min="13315" max="13315" width="17.6640625" style="941" customWidth="1"/>
    <col min="13316" max="13316" width="16.33203125" style="941" customWidth="1"/>
    <col min="13317" max="13317" width="5.33203125" style="941" customWidth="1"/>
    <col min="13318" max="13318" width="6.44140625" style="941" customWidth="1"/>
    <col min="13319" max="13319" width="4.6640625" style="941" customWidth="1"/>
    <col min="13320" max="13320" width="7.44140625" style="941" customWidth="1"/>
    <col min="13321" max="13321" width="4.6640625" style="941" customWidth="1"/>
    <col min="13322" max="13322" width="5.33203125" style="941" customWidth="1"/>
    <col min="13323" max="13323" width="6.33203125" style="941" customWidth="1"/>
    <col min="13324" max="13324" width="13.6640625" style="941" customWidth="1"/>
    <col min="13325" max="13325" width="7.6640625" style="941" customWidth="1"/>
    <col min="13326" max="13563" width="9.33203125" style="941"/>
    <col min="13564" max="13564" width="6.33203125" style="941" customWidth="1"/>
    <col min="13565" max="13565" width="5.33203125" style="941" customWidth="1"/>
    <col min="13566" max="13566" width="5.6640625" style="941" customWidth="1"/>
    <col min="13567" max="13569" width="5.33203125" style="941" customWidth="1"/>
    <col min="13570" max="13570" width="6" style="941" customWidth="1"/>
    <col min="13571" max="13571" width="17.6640625" style="941" customWidth="1"/>
    <col min="13572" max="13572" width="16.33203125" style="941" customWidth="1"/>
    <col min="13573" max="13573" width="5.33203125" style="941" customWidth="1"/>
    <col min="13574" max="13574" width="6.44140625" style="941" customWidth="1"/>
    <col min="13575" max="13575" width="4.6640625" style="941" customWidth="1"/>
    <col min="13576" max="13576" width="7.44140625" style="941" customWidth="1"/>
    <col min="13577" max="13577" width="4.6640625" style="941" customWidth="1"/>
    <col min="13578" max="13578" width="5.33203125" style="941" customWidth="1"/>
    <col min="13579" max="13579" width="6.33203125" style="941" customWidth="1"/>
    <col min="13580" max="13580" width="13.6640625" style="941" customWidth="1"/>
    <col min="13581" max="13581" width="7.6640625" style="941" customWidth="1"/>
    <col min="13582" max="13819" width="9.33203125" style="941"/>
    <col min="13820" max="13820" width="6.33203125" style="941" customWidth="1"/>
    <col min="13821" max="13821" width="5.33203125" style="941" customWidth="1"/>
    <col min="13822" max="13822" width="5.6640625" style="941" customWidth="1"/>
    <col min="13823" max="13825" width="5.33203125" style="941" customWidth="1"/>
    <col min="13826" max="13826" width="6" style="941" customWidth="1"/>
    <col min="13827" max="13827" width="17.6640625" style="941" customWidth="1"/>
    <col min="13828" max="13828" width="16.33203125" style="941" customWidth="1"/>
    <col min="13829" max="13829" width="5.33203125" style="941" customWidth="1"/>
    <col min="13830" max="13830" width="6.44140625" style="941" customWidth="1"/>
    <col min="13831" max="13831" width="4.6640625" style="941" customWidth="1"/>
    <col min="13832" max="13832" width="7.44140625" style="941" customWidth="1"/>
    <col min="13833" max="13833" width="4.6640625" style="941" customWidth="1"/>
    <col min="13834" max="13834" width="5.33203125" style="941" customWidth="1"/>
    <col min="13835" max="13835" width="6.33203125" style="941" customWidth="1"/>
    <col min="13836" max="13836" width="13.6640625" style="941" customWidth="1"/>
    <col min="13837" max="13837" width="7.6640625" style="941" customWidth="1"/>
    <col min="13838" max="14075" width="9.33203125" style="941"/>
    <col min="14076" max="14076" width="6.33203125" style="941" customWidth="1"/>
    <col min="14077" max="14077" width="5.33203125" style="941" customWidth="1"/>
    <col min="14078" max="14078" width="5.6640625" style="941" customWidth="1"/>
    <col min="14079" max="14081" width="5.33203125" style="941" customWidth="1"/>
    <col min="14082" max="14082" width="6" style="941" customWidth="1"/>
    <col min="14083" max="14083" width="17.6640625" style="941" customWidth="1"/>
    <col min="14084" max="14084" width="16.33203125" style="941" customWidth="1"/>
    <col min="14085" max="14085" width="5.33203125" style="941" customWidth="1"/>
    <col min="14086" max="14086" width="6.44140625" style="941" customWidth="1"/>
    <col min="14087" max="14087" width="4.6640625" style="941" customWidth="1"/>
    <col min="14088" max="14088" width="7.44140625" style="941" customWidth="1"/>
    <col min="14089" max="14089" width="4.6640625" style="941" customWidth="1"/>
    <col min="14090" max="14090" width="5.33203125" style="941" customWidth="1"/>
    <col min="14091" max="14091" width="6.33203125" style="941" customWidth="1"/>
    <col min="14092" max="14092" width="13.6640625" style="941" customWidth="1"/>
    <col min="14093" max="14093" width="7.6640625" style="941" customWidth="1"/>
    <col min="14094" max="14331" width="9.33203125" style="941"/>
    <col min="14332" max="14332" width="6.33203125" style="941" customWidth="1"/>
    <col min="14333" max="14333" width="5.33203125" style="941" customWidth="1"/>
    <col min="14334" max="14334" width="5.6640625" style="941" customWidth="1"/>
    <col min="14335" max="14337" width="5.33203125" style="941" customWidth="1"/>
    <col min="14338" max="14338" width="6" style="941" customWidth="1"/>
    <col min="14339" max="14339" width="17.6640625" style="941" customWidth="1"/>
    <col min="14340" max="14340" width="16.33203125" style="941" customWidth="1"/>
    <col min="14341" max="14341" width="5.33203125" style="941" customWidth="1"/>
    <col min="14342" max="14342" width="6.44140625" style="941" customWidth="1"/>
    <col min="14343" max="14343" width="4.6640625" style="941" customWidth="1"/>
    <col min="14344" max="14344" width="7.44140625" style="941" customWidth="1"/>
    <col min="14345" max="14345" width="4.6640625" style="941" customWidth="1"/>
    <col min="14346" max="14346" width="5.33203125" style="941" customWidth="1"/>
    <col min="14347" max="14347" width="6.33203125" style="941" customWidth="1"/>
    <col min="14348" max="14348" width="13.6640625" style="941" customWidth="1"/>
    <col min="14349" max="14349" width="7.6640625" style="941" customWidth="1"/>
    <col min="14350" max="14587" width="9.33203125" style="941"/>
    <col min="14588" max="14588" width="6.33203125" style="941" customWidth="1"/>
    <col min="14589" max="14589" width="5.33203125" style="941" customWidth="1"/>
    <col min="14590" max="14590" width="5.6640625" style="941" customWidth="1"/>
    <col min="14591" max="14593" width="5.33203125" style="941" customWidth="1"/>
    <col min="14594" max="14594" width="6" style="941" customWidth="1"/>
    <col min="14595" max="14595" width="17.6640625" style="941" customWidth="1"/>
    <col min="14596" max="14596" width="16.33203125" style="941" customWidth="1"/>
    <col min="14597" max="14597" width="5.33203125" style="941" customWidth="1"/>
    <col min="14598" max="14598" width="6.44140625" style="941" customWidth="1"/>
    <col min="14599" max="14599" width="4.6640625" style="941" customWidth="1"/>
    <col min="14600" max="14600" width="7.44140625" style="941" customWidth="1"/>
    <col min="14601" max="14601" width="4.6640625" style="941" customWidth="1"/>
    <col min="14602" max="14602" width="5.33203125" style="941" customWidth="1"/>
    <col min="14603" max="14603" width="6.33203125" style="941" customWidth="1"/>
    <col min="14604" max="14604" width="13.6640625" style="941" customWidth="1"/>
    <col min="14605" max="14605" width="7.6640625" style="941" customWidth="1"/>
    <col min="14606" max="14843" width="9.33203125" style="941"/>
    <col min="14844" max="14844" width="6.33203125" style="941" customWidth="1"/>
    <col min="14845" max="14845" width="5.33203125" style="941" customWidth="1"/>
    <col min="14846" max="14846" width="5.6640625" style="941" customWidth="1"/>
    <col min="14847" max="14849" width="5.33203125" style="941" customWidth="1"/>
    <col min="14850" max="14850" width="6" style="941" customWidth="1"/>
    <col min="14851" max="14851" width="17.6640625" style="941" customWidth="1"/>
    <col min="14852" max="14852" width="16.33203125" style="941" customWidth="1"/>
    <col min="14853" max="14853" width="5.33203125" style="941" customWidth="1"/>
    <col min="14854" max="14854" width="6.44140625" style="941" customWidth="1"/>
    <col min="14855" max="14855" width="4.6640625" style="941" customWidth="1"/>
    <col min="14856" max="14856" width="7.44140625" style="941" customWidth="1"/>
    <col min="14857" max="14857" width="4.6640625" style="941" customWidth="1"/>
    <col min="14858" max="14858" width="5.33203125" style="941" customWidth="1"/>
    <col min="14859" max="14859" width="6.33203125" style="941" customWidth="1"/>
    <col min="14860" max="14860" width="13.6640625" style="941" customWidth="1"/>
    <col min="14861" max="14861" width="7.6640625" style="941" customWidth="1"/>
    <col min="14862" max="15099" width="9.33203125" style="941"/>
    <col min="15100" max="15100" width="6.33203125" style="941" customWidth="1"/>
    <col min="15101" max="15101" width="5.33203125" style="941" customWidth="1"/>
    <col min="15102" max="15102" width="5.6640625" style="941" customWidth="1"/>
    <col min="15103" max="15105" width="5.33203125" style="941" customWidth="1"/>
    <col min="15106" max="15106" width="6" style="941" customWidth="1"/>
    <col min="15107" max="15107" width="17.6640625" style="941" customWidth="1"/>
    <col min="15108" max="15108" width="16.33203125" style="941" customWidth="1"/>
    <col min="15109" max="15109" width="5.33203125" style="941" customWidth="1"/>
    <col min="15110" max="15110" width="6.44140625" style="941" customWidth="1"/>
    <col min="15111" max="15111" width="4.6640625" style="941" customWidth="1"/>
    <col min="15112" max="15112" width="7.44140625" style="941" customWidth="1"/>
    <col min="15113" max="15113" width="4.6640625" style="941" customWidth="1"/>
    <col min="15114" max="15114" width="5.33203125" style="941" customWidth="1"/>
    <col min="15115" max="15115" width="6.33203125" style="941" customWidth="1"/>
    <col min="15116" max="15116" width="13.6640625" style="941" customWidth="1"/>
    <col min="15117" max="15117" width="7.6640625" style="941" customWidth="1"/>
    <col min="15118" max="15355" width="9.33203125" style="941"/>
    <col min="15356" max="15356" width="6.33203125" style="941" customWidth="1"/>
    <col min="15357" max="15357" width="5.33203125" style="941" customWidth="1"/>
    <col min="15358" max="15358" width="5.6640625" style="941" customWidth="1"/>
    <col min="15359" max="15361" width="5.33203125" style="941" customWidth="1"/>
    <col min="15362" max="15362" width="6" style="941" customWidth="1"/>
    <col min="15363" max="15363" width="17.6640625" style="941" customWidth="1"/>
    <col min="15364" max="15364" width="16.33203125" style="941" customWidth="1"/>
    <col min="15365" max="15365" width="5.33203125" style="941" customWidth="1"/>
    <col min="15366" max="15366" width="6.44140625" style="941" customWidth="1"/>
    <col min="15367" max="15367" width="4.6640625" style="941" customWidth="1"/>
    <col min="15368" max="15368" width="7.44140625" style="941" customWidth="1"/>
    <col min="15369" max="15369" width="4.6640625" style="941" customWidth="1"/>
    <col min="15370" max="15370" width="5.33203125" style="941" customWidth="1"/>
    <col min="15371" max="15371" width="6.33203125" style="941" customWidth="1"/>
    <col min="15372" max="15372" width="13.6640625" style="941" customWidth="1"/>
    <col min="15373" max="15373" width="7.6640625" style="941" customWidth="1"/>
    <col min="15374" max="15611" width="9.33203125" style="941"/>
    <col min="15612" max="15612" width="6.33203125" style="941" customWidth="1"/>
    <col min="15613" max="15613" width="5.33203125" style="941" customWidth="1"/>
    <col min="15614" max="15614" width="5.6640625" style="941" customWidth="1"/>
    <col min="15615" max="15617" width="5.33203125" style="941" customWidth="1"/>
    <col min="15618" max="15618" width="6" style="941" customWidth="1"/>
    <col min="15619" max="15619" width="17.6640625" style="941" customWidth="1"/>
    <col min="15620" max="15620" width="16.33203125" style="941" customWidth="1"/>
    <col min="15621" max="15621" width="5.33203125" style="941" customWidth="1"/>
    <col min="15622" max="15622" width="6.44140625" style="941" customWidth="1"/>
    <col min="15623" max="15623" width="4.6640625" style="941" customWidth="1"/>
    <col min="15624" max="15624" width="7.44140625" style="941" customWidth="1"/>
    <col min="15625" max="15625" width="4.6640625" style="941" customWidth="1"/>
    <col min="15626" max="15626" width="5.33203125" style="941" customWidth="1"/>
    <col min="15627" max="15627" width="6.33203125" style="941" customWidth="1"/>
    <col min="15628" max="15628" width="13.6640625" style="941" customWidth="1"/>
    <col min="15629" max="15629" width="7.6640625" style="941" customWidth="1"/>
    <col min="15630" max="15867" width="9.33203125" style="941"/>
    <col min="15868" max="15868" width="6.33203125" style="941" customWidth="1"/>
    <col min="15869" max="15869" width="5.33203125" style="941" customWidth="1"/>
    <col min="15870" max="15870" width="5.6640625" style="941" customWidth="1"/>
    <col min="15871" max="15873" width="5.33203125" style="941" customWidth="1"/>
    <col min="15874" max="15874" width="6" style="941" customWidth="1"/>
    <col min="15875" max="15875" width="17.6640625" style="941" customWidth="1"/>
    <col min="15876" max="15876" width="16.33203125" style="941" customWidth="1"/>
    <col min="15877" max="15877" width="5.33203125" style="941" customWidth="1"/>
    <col min="15878" max="15878" width="6.44140625" style="941" customWidth="1"/>
    <col min="15879" max="15879" width="4.6640625" style="941" customWidth="1"/>
    <col min="15880" max="15880" width="7.44140625" style="941" customWidth="1"/>
    <col min="15881" max="15881" width="4.6640625" style="941" customWidth="1"/>
    <col min="15882" max="15882" width="5.33203125" style="941" customWidth="1"/>
    <col min="15883" max="15883" width="6.33203125" style="941" customWidth="1"/>
    <col min="15884" max="15884" width="13.6640625" style="941" customWidth="1"/>
    <col min="15885" max="15885" width="7.6640625" style="941" customWidth="1"/>
    <col min="15886" max="16123" width="9.33203125" style="941"/>
    <col min="16124" max="16124" width="6.33203125" style="941" customWidth="1"/>
    <col min="16125" max="16125" width="5.33203125" style="941" customWidth="1"/>
    <col min="16126" max="16126" width="5.6640625" style="941" customWidth="1"/>
    <col min="16127" max="16129" width="5.33203125" style="941" customWidth="1"/>
    <col min="16130" max="16130" width="6" style="941" customWidth="1"/>
    <col min="16131" max="16131" width="17.6640625" style="941" customWidth="1"/>
    <col min="16132" max="16132" width="16.33203125" style="941" customWidth="1"/>
    <col min="16133" max="16133" width="5.33203125" style="941" customWidth="1"/>
    <col min="16134" max="16134" width="6.44140625" style="941" customWidth="1"/>
    <col min="16135" max="16135" width="4.6640625" style="941" customWidth="1"/>
    <col min="16136" max="16136" width="7.44140625" style="941" customWidth="1"/>
    <col min="16137" max="16137" width="4.6640625" style="941" customWidth="1"/>
    <col min="16138" max="16138" width="5.33203125" style="941" customWidth="1"/>
    <col min="16139" max="16139" width="6.33203125" style="941" customWidth="1"/>
    <col min="16140" max="16140" width="13.6640625" style="941" customWidth="1"/>
    <col min="16141" max="16141" width="7.6640625" style="941" customWidth="1"/>
    <col min="16142" max="16384" width="9.33203125" style="941"/>
  </cols>
  <sheetData>
    <row r="1" spans="2:19" ht="13.8" thickBot="1" x14ac:dyDescent="0.3"/>
    <row r="2" spans="2:19" ht="6" customHeight="1" x14ac:dyDescent="0.25">
      <c r="B2" s="938"/>
      <c r="C2" s="939"/>
      <c r="D2" s="939"/>
      <c r="E2" s="939"/>
      <c r="F2" s="939"/>
      <c r="G2" s="939"/>
      <c r="H2" s="939"/>
      <c r="I2" s="939"/>
      <c r="J2" s="939"/>
      <c r="K2" s="939"/>
      <c r="L2" s="939"/>
      <c r="M2" s="939"/>
      <c r="N2" s="939"/>
      <c r="O2" s="939"/>
      <c r="P2" s="939"/>
      <c r="Q2" s="939"/>
      <c r="R2" s="939"/>
      <c r="S2" s="940"/>
    </row>
    <row r="3" spans="2:19" ht="50.25" customHeight="1" x14ac:dyDescent="0.25">
      <c r="B3" s="1068" t="s">
        <v>570</v>
      </c>
      <c r="C3" s="1069"/>
      <c r="D3" s="1069"/>
      <c r="E3" s="1069"/>
      <c r="F3" s="1069"/>
      <c r="G3" s="1069"/>
      <c r="H3" s="1069"/>
      <c r="I3" s="1069"/>
      <c r="J3" s="1069"/>
      <c r="K3" s="1069"/>
      <c r="L3" s="1069"/>
      <c r="M3" s="1069"/>
      <c r="N3" s="1069"/>
      <c r="O3" s="1069"/>
      <c r="P3" s="1069"/>
      <c r="Q3" s="1069"/>
      <c r="R3" s="1069"/>
      <c r="S3" s="1070"/>
    </row>
    <row r="4" spans="2:19" ht="22.2" customHeight="1" x14ac:dyDescent="0.25">
      <c r="B4" s="942"/>
      <c r="C4" s="522" t="s">
        <v>8</v>
      </c>
      <c r="D4" s="522"/>
      <c r="E4" s="1076" t="str">
        <f>INTRO!D14</f>
        <v>PART NAME</v>
      </c>
      <c r="F4" s="1076"/>
      <c r="G4" s="1076"/>
      <c r="H4" s="1076"/>
      <c r="I4" s="1076"/>
      <c r="J4" s="1076"/>
      <c r="K4" s="1076"/>
      <c r="L4" s="1077" t="s">
        <v>460</v>
      </c>
      <c r="M4" s="1841"/>
      <c r="N4" s="1841"/>
      <c r="O4" s="1063" t="str">
        <f>INTRO!D15</f>
        <v>PART NUMBER</v>
      </c>
      <c r="P4" s="1063"/>
      <c r="Q4" s="1063"/>
      <c r="R4" s="1063"/>
      <c r="S4" s="943"/>
    </row>
    <row r="5" spans="2:19" ht="11.25" customHeight="1" x14ac:dyDescent="0.25">
      <c r="B5" s="942"/>
      <c r="C5" s="566"/>
      <c r="D5" s="566"/>
      <c r="E5" s="566"/>
      <c r="F5" s="566"/>
      <c r="G5" s="522"/>
      <c r="H5" s="522"/>
      <c r="I5" s="522"/>
      <c r="J5" s="1842"/>
      <c r="K5" s="1842"/>
      <c r="L5" s="1842"/>
      <c r="M5" s="1007"/>
      <c r="N5" s="522"/>
      <c r="O5" s="522"/>
      <c r="P5" s="522"/>
      <c r="Q5" s="522"/>
      <c r="R5" s="522"/>
      <c r="S5" s="943"/>
    </row>
    <row r="6" spans="2:19" ht="20.100000000000001" customHeight="1" x14ac:dyDescent="0.25">
      <c r="B6" s="942"/>
      <c r="C6" s="1071" t="s">
        <v>489</v>
      </c>
      <c r="D6" s="1071"/>
      <c r="E6" s="1071"/>
      <c r="F6" s="1071"/>
      <c r="G6" s="1041" t="str">
        <f>INTRO!D16</f>
        <v>REV LEVEL</v>
      </c>
      <c r="H6" s="1041"/>
      <c r="I6" s="1004" t="s">
        <v>490</v>
      </c>
      <c r="J6" s="944" t="str">
        <f>INTRO!D17</f>
        <v>REV DATE</v>
      </c>
      <c r="K6" s="1055" t="s">
        <v>25</v>
      </c>
      <c r="L6" s="1055"/>
      <c r="M6" s="1055"/>
      <c r="N6" s="1041" t="str">
        <f>INTRO!D28</f>
        <v>PO Number</v>
      </c>
      <c r="O6" s="1041"/>
      <c r="P6" s="1041"/>
      <c r="Q6" s="568"/>
      <c r="R6" s="1005"/>
      <c r="S6" s="943"/>
    </row>
    <row r="7" spans="2:19" ht="7.2" customHeight="1" x14ac:dyDescent="0.25">
      <c r="B7" s="942"/>
      <c r="C7" s="522"/>
      <c r="D7" s="522"/>
      <c r="E7" s="522"/>
      <c r="F7" s="522"/>
      <c r="G7" s="522"/>
      <c r="H7" s="522"/>
      <c r="I7" s="522"/>
      <c r="J7" s="522"/>
      <c r="K7" s="522"/>
      <c r="L7" s="522"/>
      <c r="M7" s="522"/>
      <c r="N7" s="522"/>
      <c r="O7" s="522"/>
      <c r="P7" s="522"/>
      <c r="Q7" s="522"/>
      <c r="R7" s="522"/>
      <c r="S7" s="943"/>
    </row>
    <row r="8" spans="2:19" ht="14.25" customHeight="1" x14ac:dyDescent="0.25">
      <c r="B8" s="942"/>
      <c r="C8" s="567" t="s">
        <v>491</v>
      </c>
      <c r="D8" s="945"/>
      <c r="E8" s="945"/>
      <c r="F8" s="945"/>
      <c r="G8" s="945"/>
      <c r="H8" s="945"/>
      <c r="I8" s="945"/>
      <c r="J8" s="522"/>
      <c r="K8" s="519" t="s">
        <v>492</v>
      </c>
      <c r="L8" s="522"/>
      <c r="M8" s="522"/>
      <c r="N8" s="522"/>
      <c r="O8" s="522"/>
      <c r="P8" s="522"/>
      <c r="Q8" s="522"/>
      <c r="R8" s="522"/>
      <c r="S8" s="943"/>
    </row>
    <row r="9" spans="2:19" ht="22.2" customHeight="1" x14ac:dyDescent="0.25">
      <c r="B9" s="942"/>
      <c r="C9" s="1041" t="str">
        <f>INTRO!D18</f>
        <v>SUPPLIER NAME</v>
      </c>
      <c r="D9" s="1039"/>
      <c r="E9" s="1039"/>
      <c r="F9" s="1039"/>
      <c r="G9" s="1039"/>
      <c r="H9" s="1072" t="str">
        <f>INTRO!D19</f>
        <v>SUPPLIER NUMBER</v>
      </c>
      <c r="I9" s="1072"/>
      <c r="J9" s="522"/>
      <c r="K9" s="1073" t="s">
        <v>64</v>
      </c>
      <c r="L9" s="1074"/>
      <c r="M9" s="1074"/>
      <c r="N9" s="1074"/>
      <c r="O9" s="1074"/>
      <c r="P9" s="1074"/>
      <c r="Q9" s="1074"/>
      <c r="R9" s="1075"/>
      <c r="S9" s="943"/>
    </row>
    <row r="10" spans="2:19" ht="15" customHeight="1" x14ac:dyDescent="0.25">
      <c r="B10" s="942"/>
      <c r="C10" s="526" t="s">
        <v>493</v>
      </c>
      <c r="D10" s="522"/>
      <c r="E10" s="522"/>
      <c r="F10" s="522"/>
      <c r="G10" s="522"/>
      <c r="H10" s="1061" t="s">
        <v>494</v>
      </c>
      <c r="I10" s="1062"/>
      <c r="J10" s="522"/>
      <c r="K10" s="1001" t="s">
        <v>495</v>
      </c>
      <c r="L10" s="522"/>
      <c r="M10" s="522"/>
      <c r="N10" s="522"/>
      <c r="O10" s="522"/>
      <c r="P10" s="522"/>
      <c r="Q10" s="522"/>
      <c r="R10" s="522"/>
      <c r="S10" s="943"/>
    </row>
    <row r="11" spans="2:19" ht="20.100000000000001" customHeight="1" x14ac:dyDescent="0.25">
      <c r="B11" s="942"/>
      <c r="C11" s="1063" t="str">
        <f>INTRO!D20</f>
        <v>STREET ADDRESS</v>
      </c>
      <c r="D11" s="1063"/>
      <c r="E11" s="1063"/>
      <c r="F11" s="1063"/>
      <c r="G11" s="1063"/>
      <c r="H11" s="1063"/>
      <c r="I11" s="1063"/>
      <c r="J11" s="522"/>
      <c r="K11" s="1056"/>
      <c r="L11" s="1053"/>
      <c r="M11" s="1053"/>
      <c r="N11" s="1053"/>
      <c r="O11" s="1053"/>
      <c r="P11" s="1053"/>
      <c r="Q11" s="1007"/>
      <c r="R11" s="694"/>
      <c r="S11" s="943"/>
    </row>
    <row r="12" spans="2:19" x14ac:dyDescent="0.25">
      <c r="B12" s="942"/>
      <c r="C12" s="520" t="s">
        <v>13</v>
      </c>
      <c r="D12" s="522"/>
      <c r="E12" s="522"/>
      <c r="F12" s="522"/>
      <c r="G12" s="522"/>
      <c r="H12" s="522"/>
      <c r="I12" s="522"/>
      <c r="J12" s="522"/>
      <c r="K12" s="520" t="s">
        <v>438</v>
      </c>
      <c r="L12" s="522"/>
      <c r="M12" s="522"/>
      <c r="N12" s="522"/>
      <c r="O12" s="522"/>
      <c r="P12" s="522"/>
      <c r="Q12" s="522"/>
      <c r="R12" s="520"/>
      <c r="S12" s="943"/>
    </row>
    <row r="13" spans="2:19" ht="20.100000000000001" customHeight="1" x14ac:dyDescent="0.25">
      <c r="B13" s="942"/>
      <c r="C13" s="1041" t="str">
        <f>INTRO!D21</f>
        <v>CITY</v>
      </c>
      <c r="D13" s="1041"/>
      <c r="E13" s="1041"/>
      <c r="F13" s="1041"/>
      <c r="G13" s="1041"/>
      <c r="H13" s="1041"/>
      <c r="I13" s="1008"/>
      <c r="J13" s="1041" t="str">
        <f>INTRO!D22</f>
        <v>STATE</v>
      </c>
      <c r="K13" s="1041"/>
      <c r="L13" s="1064"/>
      <c r="M13" s="1064"/>
      <c r="N13" s="1039" t="str">
        <f>INTRO!D23</f>
        <v>COUNTRY</v>
      </c>
      <c r="O13" s="1039"/>
      <c r="P13" s="1039"/>
      <c r="Q13" s="522"/>
      <c r="R13" s="1009" t="str">
        <f>INTRO!D24</f>
        <v>ZIP</v>
      </c>
      <c r="S13" s="943"/>
    </row>
    <row r="14" spans="2:19" ht="18" customHeight="1" x14ac:dyDescent="0.25">
      <c r="B14" s="942"/>
      <c r="C14" s="1040" t="s">
        <v>14</v>
      </c>
      <c r="D14" s="1040"/>
      <c r="E14" s="1040"/>
      <c r="F14" s="1040"/>
      <c r="G14" s="1040"/>
      <c r="H14" s="1040"/>
      <c r="I14" s="527"/>
      <c r="J14" s="1040" t="s">
        <v>15</v>
      </c>
      <c r="K14" s="1040"/>
      <c r="L14" s="520"/>
      <c r="M14" s="1006"/>
      <c r="N14" s="1038" t="s">
        <v>16</v>
      </c>
      <c r="O14" s="1038"/>
      <c r="P14" s="1038"/>
      <c r="Q14" s="527"/>
      <c r="R14" s="520" t="s">
        <v>628</v>
      </c>
      <c r="S14" s="943"/>
    </row>
    <row r="15" spans="2:19" ht="5.25" customHeight="1" x14ac:dyDescent="0.25">
      <c r="B15" s="942"/>
      <c r="C15" s="522"/>
      <c r="D15" s="522"/>
      <c r="E15" s="522"/>
      <c r="F15" s="522"/>
      <c r="G15" s="522"/>
      <c r="H15" s="522"/>
      <c r="I15" s="522"/>
      <c r="J15" s="522"/>
      <c r="K15" s="522"/>
      <c r="L15" s="522"/>
      <c r="M15" s="522"/>
      <c r="N15" s="522"/>
      <c r="O15" s="522"/>
      <c r="P15" s="522"/>
      <c r="Q15" s="522"/>
      <c r="R15" s="522"/>
      <c r="S15" s="943"/>
    </row>
    <row r="16" spans="2:19" ht="18.75" customHeight="1" x14ac:dyDescent="0.25">
      <c r="B16" s="942"/>
      <c r="C16" s="1065" t="s">
        <v>794</v>
      </c>
      <c r="D16" s="1065"/>
      <c r="E16" s="1065"/>
      <c r="F16" s="1065"/>
      <c r="G16" s="1065"/>
      <c r="H16" s="1065"/>
      <c r="I16" s="1065"/>
      <c r="J16" s="1065"/>
      <c r="K16" s="1064"/>
      <c r="L16" s="1064"/>
      <c r="M16" s="522"/>
      <c r="N16" s="522"/>
      <c r="O16" s="528"/>
      <c r="P16" s="522"/>
      <c r="Q16" s="522"/>
      <c r="R16" s="522"/>
      <c r="S16" s="943"/>
    </row>
    <row r="17" spans="2:23" ht="7.5" customHeight="1" x14ac:dyDescent="0.25">
      <c r="B17" s="942"/>
      <c r="C17" s="1065"/>
      <c r="D17" s="1065"/>
      <c r="E17" s="1065"/>
      <c r="F17" s="1065"/>
      <c r="G17" s="1065"/>
      <c r="H17" s="1065"/>
      <c r="I17" s="1065"/>
      <c r="J17" s="1065"/>
      <c r="K17" s="1064"/>
      <c r="L17" s="1064"/>
      <c r="M17" s="522"/>
      <c r="N17" s="522"/>
      <c r="O17" s="522"/>
      <c r="P17" s="522"/>
      <c r="Q17" s="522"/>
      <c r="R17" s="522"/>
      <c r="S17" s="943"/>
    </row>
    <row r="18" spans="2:23" ht="18" customHeight="1" x14ac:dyDescent="0.25">
      <c r="B18" s="942"/>
      <c r="C18" s="1066" t="s">
        <v>793</v>
      </c>
      <c r="D18" s="1066"/>
      <c r="E18" s="1066"/>
      <c r="F18" s="1066"/>
      <c r="G18" s="1066"/>
      <c r="H18" s="1066"/>
      <c r="I18" s="1066"/>
      <c r="J18" s="1066"/>
      <c r="K18" s="1064"/>
      <c r="L18" s="1064"/>
      <c r="M18" s="1066" t="s">
        <v>587</v>
      </c>
      <c r="N18" s="1066"/>
      <c r="O18" s="1066"/>
      <c r="P18" s="1066"/>
      <c r="Q18" s="1066"/>
      <c r="R18" s="1066"/>
      <c r="S18" s="1067"/>
    </row>
    <row r="19" spans="2:23" ht="17.25" customHeight="1" x14ac:dyDescent="0.25">
      <c r="B19" s="942"/>
      <c r="C19" s="1066"/>
      <c r="D19" s="1066"/>
      <c r="E19" s="1066"/>
      <c r="F19" s="1066"/>
      <c r="G19" s="1066"/>
      <c r="H19" s="1066"/>
      <c r="I19" s="1066"/>
      <c r="J19" s="1066"/>
      <c r="K19" s="1064"/>
      <c r="L19" s="1064"/>
      <c r="M19" s="1066"/>
      <c r="N19" s="1066"/>
      <c r="O19" s="1066"/>
      <c r="P19" s="1066"/>
      <c r="Q19" s="1066"/>
      <c r="R19" s="1066"/>
      <c r="S19" s="1067"/>
    </row>
    <row r="20" spans="2:23" x14ac:dyDescent="0.25">
      <c r="B20" s="942"/>
      <c r="C20" s="519" t="s">
        <v>482</v>
      </c>
      <c r="D20" s="522"/>
      <c r="E20" s="522"/>
      <c r="F20" s="522"/>
      <c r="G20" s="522"/>
      <c r="H20" s="522"/>
      <c r="I20" s="522"/>
      <c r="J20" s="522"/>
      <c r="K20" s="522"/>
      <c r="L20" s="522"/>
      <c r="M20" s="522"/>
      <c r="N20" s="522"/>
      <c r="O20" s="522"/>
      <c r="P20" s="522"/>
      <c r="Q20" s="522"/>
      <c r="R20" s="522"/>
      <c r="S20" s="943"/>
    </row>
    <row r="21" spans="2:23" x14ac:dyDescent="0.25">
      <c r="B21" s="942"/>
      <c r="C21" s="522"/>
      <c r="D21" s="520" t="s">
        <v>483</v>
      </c>
      <c r="E21" s="522"/>
      <c r="F21" s="522"/>
      <c r="G21" s="522"/>
      <c r="H21" s="522"/>
      <c r="I21" s="522"/>
      <c r="J21" s="522"/>
      <c r="K21" s="522"/>
      <c r="L21" s="522"/>
      <c r="M21" s="520" t="s">
        <v>484</v>
      </c>
      <c r="N21" s="520"/>
      <c r="O21" s="522"/>
      <c r="P21" s="522"/>
      <c r="Q21" s="522"/>
      <c r="R21" s="522"/>
      <c r="S21" s="943"/>
    </row>
    <row r="22" spans="2:23" x14ac:dyDescent="0.25">
      <c r="B22" s="942"/>
      <c r="C22" s="522"/>
      <c r="D22" s="520" t="s">
        <v>485</v>
      </c>
      <c r="E22" s="522"/>
      <c r="F22" s="522"/>
      <c r="G22" s="522"/>
      <c r="H22" s="522"/>
      <c r="I22" s="522"/>
      <c r="J22" s="522"/>
      <c r="K22" s="522"/>
      <c r="L22" s="522"/>
      <c r="M22" s="520" t="s">
        <v>673</v>
      </c>
      <c r="N22" s="522"/>
      <c r="O22" s="522"/>
      <c r="P22" s="522"/>
      <c r="Q22" s="522"/>
      <c r="R22" s="522"/>
      <c r="S22" s="943"/>
    </row>
    <row r="23" spans="2:23" x14ac:dyDescent="0.25">
      <c r="B23" s="942"/>
      <c r="C23" s="522"/>
      <c r="D23" s="521" t="s">
        <v>672</v>
      </c>
      <c r="E23" s="522"/>
      <c r="F23" s="522"/>
      <c r="G23" s="522"/>
      <c r="H23" s="522"/>
      <c r="I23" s="522"/>
      <c r="J23" s="522"/>
      <c r="K23" s="522"/>
      <c r="L23" s="522"/>
      <c r="M23" s="520" t="s">
        <v>669</v>
      </c>
      <c r="N23" s="522"/>
      <c r="O23" s="522"/>
      <c r="P23" s="522"/>
      <c r="Q23" s="522"/>
      <c r="R23" s="522"/>
      <c r="S23" s="943"/>
    </row>
    <row r="24" spans="2:23" x14ac:dyDescent="0.25">
      <c r="B24" s="942"/>
      <c r="C24" s="522"/>
      <c r="D24" s="520" t="s">
        <v>486</v>
      </c>
      <c r="E24" s="522"/>
      <c r="F24" s="522"/>
      <c r="G24" s="522"/>
      <c r="H24" s="522"/>
      <c r="I24" s="522"/>
      <c r="J24" s="522"/>
      <c r="K24" s="522"/>
      <c r="L24" s="522"/>
      <c r="M24" s="520" t="s">
        <v>674</v>
      </c>
      <c r="N24" s="522"/>
      <c r="O24" s="522"/>
      <c r="P24" s="522"/>
      <c r="Q24" s="522"/>
      <c r="R24" s="522"/>
      <c r="S24" s="943"/>
    </row>
    <row r="25" spans="2:23" x14ac:dyDescent="0.25">
      <c r="B25" s="942"/>
      <c r="C25" s="522"/>
      <c r="D25" s="520" t="s">
        <v>675</v>
      </c>
      <c r="E25" s="522"/>
      <c r="F25" s="522"/>
      <c r="G25" s="522"/>
      <c r="H25" s="522"/>
      <c r="I25" s="522"/>
      <c r="J25" s="522"/>
      <c r="K25" s="522"/>
      <c r="L25" s="522"/>
      <c r="M25" s="521" t="s">
        <v>470</v>
      </c>
      <c r="N25" s="522"/>
      <c r="O25" s="522"/>
      <c r="P25" s="522"/>
      <c r="Q25" s="522"/>
      <c r="R25" s="522"/>
      <c r="S25" s="943"/>
    </row>
    <row r="26" spans="2:23" ht="15.75" customHeight="1" x14ac:dyDescent="0.25">
      <c r="B26" s="942"/>
      <c r="C26" s="522"/>
      <c r="D26" s="521" t="s">
        <v>487</v>
      </c>
      <c r="E26" s="522"/>
      <c r="F26" s="522"/>
      <c r="G26" s="522"/>
      <c r="H26" s="522"/>
      <c r="I26" s="522"/>
      <c r="J26" s="522"/>
      <c r="K26" s="522"/>
      <c r="L26" s="522"/>
      <c r="M26" s="1059"/>
      <c r="N26" s="1053"/>
      <c r="O26" s="1053"/>
      <c r="P26" s="1059"/>
      <c r="Q26" s="1053"/>
      <c r="R26" s="1053"/>
      <c r="S26" s="943"/>
    </row>
    <row r="27" spans="2:23" ht="6.6" customHeight="1" x14ac:dyDescent="0.25">
      <c r="B27" s="942"/>
      <c r="C27" s="522"/>
      <c r="D27" s="522"/>
      <c r="E27" s="522"/>
      <c r="F27" s="522"/>
      <c r="G27" s="522"/>
      <c r="H27" s="522"/>
      <c r="I27" s="522"/>
      <c r="J27" s="522"/>
      <c r="K27" s="522"/>
      <c r="L27" s="522"/>
      <c r="M27" s="522"/>
      <c r="N27" s="522"/>
      <c r="O27" s="522"/>
      <c r="P27" s="522"/>
      <c r="Q27" s="522"/>
      <c r="R27" s="522"/>
      <c r="S27" s="943"/>
      <c r="T27" s="1042"/>
      <c r="U27" s="1042"/>
      <c r="V27" s="1042"/>
      <c r="W27" s="1042"/>
    </row>
    <row r="28" spans="2:23" ht="13.35" customHeight="1" x14ac:dyDescent="0.3">
      <c r="B28" s="942"/>
      <c r="C28" s="1843" t="s">
        <v>496</v>
      </c>
      <c r="D28" s="1844"/>
      <c r="E28" s="1844"/>
      <c r="F28" s="1844"/>
      <c r="G28" s="1844"/>
      <c r="H28" s="1844"/>
      <c r="I28" s="1844"/>
      <c r="J28" s="522"/>
      <c r="K28" s="522"/>
      <c r="L28" s="522"/>
      <c r="M28" s="522"/>
      <c r="N28" s="522"/>
      <c r="O28" s="522"/>
      <c r="P28" s="522"/>
      <c r="Q28" s="522"/>
      <c r="R28" s="522"/>
      <c r="S28" s="943"/>
      <c r="T28" s="993"/>
      <c r="U28" s="993"/>
      <c r="V28" s="993"/>
      <c r="W28" s="993"/>
    </row>
    <row r="29" spans="2:23" customFormat="1" ht="14.4" x14ac:dyDescent="0.3">
      <c r="B29" s="1"/>
      <c r="C29" s="1844"/>
      <c r="D29" s="1843" t="s">
        <v>773</v>
      </c>
      <c r="E29" s="1844"/>
      <c r="F29" s="1844"/>
      <c r="G29" s="1844"/>
      <c r="H29" s="1844"/>
      <c r="I29" s="1844"/>
      <c r="J29" s="1844"/>
      <c r="K29" s="1844"/>
      <c r="L29" s="1844"/>
      <c r="M29" s="1844"/>
      <c r="N29" s="1844"/>
      <c r="O29" s="1844"/>
      <c r="P29" s="1844"/>
      <c r="Q29" s="1844"/>
      <c r="R29" s="1844"/>
      <c r="S29" s="1845"/>
    </row>
    <row r="30" spans="2:23" customFormat="1" ht="14.4" x14ac:dyDescent="0.3">
      <c r="B30" s="1"/>
      <c r="C30" s="1844"/>
      <c r="D30" s="1843" t="s">
        <v>772</v>
      </c>
      <c r="E30" s="1844"/>
      <c r="F30" s="1844"/>
      <c r="G30" s="1844"/>
      <c r="H30" s="1844"/>
      <c r="I30" s="1844"/>
      <c r="J30" s="1844"/>
      <c r="K30" s="1844"/>
      <c r="L30" s="1844"/>
      <c r="M30" s="1844"/>
      <c r="N30" s="1844"/>
      <c r="O30" s="1844"/>
      <c r="P30" s="1844"/>
      <c r="Q30" s="1844"/>
      <c r="R30" s="1844"/>
      <c r="S30" s="1845"/>
    </row>
    <row r="31" spans="2:23" s="995" customFormat="1" ht="13.35" customHeight="1" x14ac:dyDescent="0.3">
      <c r="B31" s="994"/>
      <c r="C31" s="1844"/>
      <c r="D31" s="519" t="s">
        <v>571</v>
      </c>
      <c r="E31" s="522"/>
      <c r="F31" s="522"/>
      <c r="G31" s="522"/>
      <c r="H31" s="522"/>
      <c r="I31" s="522"/>
      <c r="J31" s="522"/>
      <c r="K31" s="522"/>
      <c r="L31" s="1078" t="s">
        <v>511</v>
      </c>
      <c r="M31" s="1078"/>
      <c r="N31" s="1078"/>
      <c r="O31" s="1078"/>
      <c r="P31" s="1078"/>
      <c r="Q31" s="1078"/>
      <c r="R31" s="1078"/>
      <c r="S31" s="1079"/>
      <c r="T31" s="996"/>
      <c r="U31" s="996"/>
      <c r="V31" s="996"/>
      <c r="W31" s="996"/>
    </row>
    <row r="32" spans="2:23" x14ac:dyDescent="0.25">
      <c r="B32" s="942"/>
      <c r="C32" s="519" t="s">
        <v>497</v>
      </c>
      <c r="D32" s="522"/>
      <c r="E32" s="522"/>
      <c r="F32" s="520" t="s">
        <v>680</v>
      </c>
      <c r="G32" s="522"/>
      <c r="H32" s="522"/>
      <c r="I32" s="522"/>
      <c r="J32" s="522"/>
      <c r="K32" s="522"/>
      <c r="L32" s="522"/>
      <c r="M32" s="522"/>
      <c r="N32" s="522"/>
      <c r="O32" s="522"/>
      <c r="P32" s="522"/>
      <c r="Q32" s="522"/>
      <c r="R32" s="522"/>
      <c r="S32" s="943"/>
    </row>
    <row r="33" spans="2:19" ht="14.4" customHeight="1" x14ac:dyDescent="0.25">
      <c r="B33" s="942"/>
      <c r="C33" s="519"/>
      <c r="D33" s="522"/>
      <c r="E33" s="520" t="s">
        <v>676</v>
      </c>
      <c r="F33" s="522"/>
      <c r="G33" s="522"/>
      <c r="H33" s="522"/>
      <c r="I33" s="522"/>
      <c r="J33" s="521" t="s">
        <v>767</v>
      </c>
      <c r="K33" s="521"/>
      <c r="L33" s="521"/>
      <c r="M33" s="527"/>
      <c r="N33" s="527"/>
      <c r="O33" s="522"/>
      <c r="P33" s="1002" t="s">
        <v>775</v>
      </c>
      <c r="Q33" s="1002"/>
      <c r="R33" s="1002"/>
      <c r="S33" s="943"/>
    </row>
    <row r="34" spans="2:19" ht="15" customHeight="1" x14ac:dyDescent="0.25">
      <c r="B34" s="942"/>
      <c r="C34" s="520"/>
      <c r="D34" s="522"/>
      <c r="E34" s="521" t="s">
        <v>679</v>
      </c>
      <c r="F34" s="521"/>
      <c r="G34" s="521"/>
      <c r="H34" s="521"/>
      <c r="I34" s="521"/>
      <c r="J34" s="521" t="s">
        <v>780</v>
      </c>
      <c r="K34" s="521"/>
      <c r="L34" s="521"/>
      <c r="M34" s="521"/>
      <c r="N34" s="521"/>
      <c r="O34" s="521"/>
      <c r="P34" s="1002" t="s">
        <v>776</v>
      </c>
      <c r="Q34" s="1002"/>
      <c r="R34" s="1002"/>
      <c r="S34" s="1000"/>
    </row>
    <row r="35" spans="2:19" ht="15" customHeight="1" x14ac:dyDescent="0.25">
      <c r="B35" s="942"/>
      <c r="C35" s="520"/>
      <c r="D35" s="522"/>
      <c r="E35" s="1042" t="s">
        <v>677</v>
      </c>
      <c r="F35" s="1042"/>
      <c r="G35" s="1042"/>
      <c r="H35" s="1042"/>
      <c r="I35" s="521"/>
      <c r="J35" s="1002" t="s">
        <v>768</v>
      </c>
      <c r="K35" s="1002"/>
      <c r="L35" s="1002"/>
      <c r="M35" s="521"/>
      <c r="N35" s="521"/>
      <c r="O35" s="522"/>
      <c r="P35" s="1002" t="s">
        <v>777</v>
      </c>
      <c r="Q35" s="1002"/>
      <c r="R35" s="1002"/>
      <c r="S35" s="1000"/>
    </row>
    <row r="36" spans="2:19" ht="15" customHeight="1" x14ac:dyDescent="0.25">
      <c r="B36" s="942"/>
      <c r="C36" s="520"/>
      <c r="D36" s="522"/>
      <c r="E36" s="1042" t="s">
        <v>678</v>
      </c>
      <c r="F36" s="1042"/>
      <c r="G36" s="1042"/>
      <c r="H36" s="1042"/>
      <c r="I36" s="521"/>
      <c r="J36" s="1042" t="s">
        <v>769</v>
      </c>
      <c r="K36" s="1042"/>
      <c r="L36" s="1042"/>
      <c r="M36" s="521"/>
      <c r="N36" s="521"/>
      <c r="O36" s="522"/>
      <c r="P36" s="1002" t="s">
        <v>778</v>
      </c>
      <c r="Q36" s="1002"/>
      <c r="R36" s="1002"/>
      <c r="S36" s="943"/>
    </row>
    <row r="37" spans="2:19" ht="15" customHeight="1" x14ac:dyDescent="0.25">
      <c r="B37" s="942"/>
      <c r="C37" s="520"/>
      <c r="D37" s="522"/>
      <c r="E37" s="1040" t="s">
        <v>681</v>
      </c>
      <c r="F37" s="1040"/>
      <c r="G37" s="1002"/>
      <c r="H37" s="1002"/>
      <c r="I37" s="521"/>
      <c r="J37" s="1042" t="s">
        <v>770</v>
      </c>
      <c r="K37" s="1042"/>
      <c r="L37" s="1042"/>
      <c r="M37" s="521"/>
      <c r="N37" s="521"/>
      <c r="O37" s="522"/>
      <c r="P37" s="1002"/>
      <c r="Q37" s="1002"/>
      <c r="R37" s="1002"/>
      <c r="S37" s="943"/>
    </row>
    <row r="38" spans="2:19" ht="15" customHeight="1" x14ac:dyDescent="0.25">
      <c r="B38" s="942"/>
      <c r="C38" s="520"/>
      <c r="D38" s="522"/>
      <c r="E38" s="527" t="s">
        <v>682</v>
      </c>
      <c r="F38" s="527"/>
      <c r="G38" s="527"/>
      <c r="H38" s="527"/>
      <c r="I38" s="527"/>
      <c r="J38" s="1002" t="s">
        <v>771</v>
      </c>
      <c r="K38" s="1002"/>
      <c r="L38" s="1002"/>
      <c r="M38" s="521"/>
      <c r="N38" s="521"/>
      <c r="O38" s="522"/>
      <c r="P38" s="1002"/>
      <c r="Q38" s="1002"/>
      <c r="R38" s="1002"/>
      <c r="S38" s="943"/>
    </row>
    <row r="39" spans="2:19" s="999" customFormat="1" ht="15" customHeight="1" x14ac:dyDescent="0.25">
      <c r="B39" s="997"/>
      <c r="C39" s="527"/>
      <c r="D39" s="998" t="s">
        <v>572</v>
      </c>
      <c r="E39" s="1080" t="s">
        <v>774</v>
      </c>
      <c r="F39" s="1080"/>
      <c r="G39" s="1080"/>
      <c r="H39" s="1080"/>
      <c r="I39" s="1080"/>
      <c r="J39" s="1080"/>
      <c r="K39" s="1080"/>
      <c r="L39" s="1080"/>
      <c r="M39" s="1080"/>
      <c r="N39" s="1080"/>
      <c r="O39" s="1080"/>
      <c r="P39" s="1080"/>
      <c r="Q39" s="1080"/>
      <c r="R39" s="1080"/>
      <c r="S39" s="1081"/>
    </row>
    <row r="40" spans="2:19" ht="15" customHeight="1" x14ac:dyDescent="0.25">
      <c r="B40" s="942"/>
      <c r="C40" s="520"/>
      <c r="D40" s="522"/>
      <c r="E40" s="1040" t="s">
        <v>779</v>
      </c>
      <c r="F40" s="1040"/>
      <c r="G40" s="1040"/>
      <c r="H40" s="1040"/>
      <c r="I40" s="521"/>
      <c r="J40" s="1040" t="s">
        <v>781</v>
      </c>
      <c r="K40" s="1040"/>
      <c r="L40" s="1040"/>
      <c r="M40" s="1040"/>
      <c r="N40" s="521"/>
      <c r="O40" s="522"/>
      <c r="P40" s="1040" t="s">
        <v>782</v>
      </c>
      <c r="Q40" s="1040"/>
      <c r="R40" s="1040"/>
      <c r="S40" s="1846"/>
    </row>
    <row r="41" spans="2:19" ht="15" customHeight="1" x14ac:dyDescent="0.25">
      <c r="B41" s="942"/>
      <c r="C41" s="520"/>
      <c r="D41" s="998" t="s">
        <v>568</v>
      </c>
      <c r="E41" s="1080" t="s">
        <v>783</v>
      </c>
      <c r="F41" s="1080"/>
      <c r="G41" s="1080"/>
      <c r="H41" s="1080"/>
      <c r="I41" s="1080"/>
      <c r="J41" s="1080"/>
      <c r="K41" s="1080"/>
      <c r="L41" s="1080"/>
      <c r="M41" s="1080"/>
      <c r="N41" s="1080"/>
      <c r="O41" s="1080"/>
      <c r="P41" s="1080"/>
      <c r="Q41" s="1080"/>
      <c r="R41" s="1080"/>
      <c r="S41" s="1081"/>
    </row>
    <row r="42" spans="2:19" ht="6" customHeight="1" x14ac:dyDescent="0.25">
      <c r="B42" s="942"/>
      <c r="C42" s="520"/>
      <c r="D42" s="522"/>
      <c r="E42" s="1002"/>
      <c r="F42" s="1002"/>
      <c r="G42" s="1002"/>
      <c r="H42" s="1002"/>
      <c r="I42" s="521"/>
      <c r="J42" s="521"/>
      <c r="K42" s="521"/>
      <c r="L42" s="521"/>
      <c r="M42" s="521"/>
      <c r="N42" s="521"/>
      <c r="O42" s="522"/>
      <c r="P42" s="1002"/>
      <c r="Q42" s="1002"/>
      <c r="R42" s="1002"/>
      <c r="S42" s="943"/>
    </row>
    <row r="43" spans="2:19" ht="18" customHeight="1" x14ac:dyDescent="0.25">
      <c r="B43" s="942"/>
      <c r="C43" s="520" t="s">
        <v>498</v>
      </c>
      <c r="D43" s="522"/>
      <c r="E43" s="522"/>
      <c r="F43" s="522"/>
      <c r="G43" s="522"/>
      <c r="H43" s="522"/>
      <c r="I43" s="522"/>
      <c r="J43" s="522"/>
      <c r="K43" s="1042" t="s">
        <v>791</v>
      </c>
      <c r="L43" s="1042"/>
      <c r="M43" s="1042"/>
      <c r="N43" s="1042"/>
      <c r="O43" s="1042"/>
      <c r="P43" s="1042"/>
      <c r="Q43" s="1042"/>
      <c r="R43" s="1042"/>
      <c r="S43" s="1857"/>
    </row>
    <row r="44" spans="2:19" ht="19.95" customHeight="1" x14ac:dyDescent="0.25">
      <c r="B44" s="942"/>
      <c r="C44" s="527" t="s">
        <v>583</v>
      </c>
      <c r="D44" s="527"/>
      <c r="E44" s="527"/>
      <c r="F44" s="527"/>
      <c r="G44" s="527"/>
      <c r="H44" s="527"/>
      <c r="I44" s="527"/>
      <c r="J44" s="527"/>
      <c r="K44" s="527"/>
      <c r="L44" s="527"/>
      <c r="M44" s="1858" t="s">
        <v>792</v>
      </c>
      <c r="N44" s="1858"/>
      <c r="O44" s="1858"/>
      <c r="P44" s="1858"/>
      <c r="Q44" s="1858"/>
      <c r="R44" s="1858"/>
      <c r="S44" s="1859"/>
    </row>
    <row r="45" spans="2:19" ht="23.25" customHeight="1" x14ac:dyDescent="0.25">
      <c r="B45" s="942"/>
      <c r="C45" s="520" t="s">
        <v>499</v>
      </c>
      <c r="D45" s="522"/>
      <c r="E45" s="522"/>
      <c r="F45" s="522"/>
      <c r="G45" s="522"/>
      <c r="H45" s="527" t="s">
        <v>584</v>
      </c>
      <c r="I45" s="527"/>
      <c r="J45" s="527"/>
      <c r="K45" s="527"/>
      <c r="L45" s="527"/>
      <c r="M45" s="527"/>
      <c r="N45" s="1003"/>
      <c r="O45" s="530"/>
      <c r="P45" s="530"/>
      <c r="Q45" s="1006"/>
      <c r="R45" s="1006"/>
      <c r="S45" s="943"/>
    </row>
    <row r="46" spans="2:19" ht="15" customHeight="1" x14ac:dyDescent="0.25">
      <c r="B46" s="942"/>
      <c r="C46" s="1060" t="s">
        <v>585</v>
      </c>
      <c r="D46" s="1060"/>
      <c r="E46" s="1060"/>
      <c r="F46" s="1060"/>
      <c r="G46" s="1060"/>
      <c r="H46" s="1060"/>
      <c r="I46" s="522"/>
      <c r="J46" s="522"/>
      <c r="K46" s="522"/>
      <c r="L46" s="522"/>
      <c r="M46" s="522"/>
      <c r="N46" s="522"/>
      <c r="O46" s="522"/>
      <c r="P46" s="522"/>
      <c r="Q46" s="522"/>
      <c r="R46" s="522"/>
      <c r="S46" s="943"/>
    </row>
    <row r="47" spans="2:19" x14ac:dyDescent="0.25">
      <c r="B47" s="942"/>
      <c r="C47" s="519" t="s">
        <v>500</v>
      </c>
      <c r="D47" s="522"/>
      <c r="E47" s="522"/>
      <c r="F47" s="522"/>
      <c r="G47" s="522"/>
      <c r="H47" s="522"/>
      <c r="I47" s="522"/>
      <c r="J47" s="522"/>
      <c r="K47" s="522"/>
      <c r="L47" s="522"/>
      <c r="M47" s="522"/>
      <c r="N47" s="522"/>
      <c r="O47" s="522"/>
      <c r="P47" s="522"/>
      <c r="Q47" s="522"/>
      <c r="R47" s="522"/>
      <c r="S47" s="943"/>
    </row>
    <row r="48" spans="2:19" ht="14.1" customHeight="1" x14ac:dyDescent="0.25">
      <c r="B48" s="942"/>
      <c r="C48" s="521" t="s">
        <v>501</v>
      </c>
      <c r="D48" s="522"/>
      <c r="E48" s="522"/>
      <c r="F48" s="522"/>
      <c r="G48" s="522"/>
      <c r="H48" s="522"/>
      <c r="I48" s="522"/>
      <c r="J48" s="522"/>
      <c r="K48" s="522"/>
      <c r="L48" s="522"/>
      <c r="M48" s="522"/>
      <c r="N48" s="522"/>
      <c r="O48" s="522"/>
      <c r="P48" s="522"/>
      <c r="Q48" s="522"/>
      <c r="R48" s="522"/>
      <c r="S48" s="943"/>
    </row>
    <row r="49" spans="2:19" ht="14.1" customHeight="1" x14ac:dyDescent="0.25">
      <c r="B49" s="942"/>
      <c r="C49" s="521" t="s">
        <v>502</v>
      </c>
      <c r="D49" s="522"/>
      <c r="E49" s="522"/>
      <c r="F49" s="522"/>
      <c r="G49" s="522"/>
      <c r="H49" s="522"/>
      <c r="I49" s="522"/>
      <c r="J49" s="522"/>
      <c r="K49" s="522"/>
      <c r="L49" s="522"/>
      <c r="M49" s="522"/>
      <c r="N49" s="522"/>
      <c r="O49" s="522"/>
      <c r="P49" s="522"/>
      <c r="Q49" s="522"/>
      <c r="R49" s="522"/>
      <c r="S49" s="943"/>
    </row>
    <row r="50" spans="2:19" ht="14.1" customHeight="1" x14ac:dyDescent="0.25">
      <c r="B50" s="942"/>
      <c r="C50" s="521" t="s">
        <v>573</v>
      </c>
      <c r="D50" s="522"/>
      <c r="E50" s="522"/>
      <c r="F50" s="522"/>
      <c r="G50" s="522"/>
      <c r="H50" s="522"/>
      <c r="I50" s="522"/>
      <c r="J50" s="522"/>
      <c r="K50" s="522"/>
      <c r="L50" s="522"/>
      <c r="M50" s="522"/>
      <c r="N50" s="946"/>
      <c r="O50" s="522"/>
      <c r="P50" s="522"/>
      <c r="Q50" s="522"/>
      <c r="R50" s="522"/>
      <c r="S50" s="943"/>
    </row>
    <row r="51" spans="2:19" ht="6" customHeight="1" x14ac:dyDescent="0.25">
      <c r="B51" s="942"/>
      <c r="C51" s="522"/>
      <c r="D51" s="522"/>
      <c r="E51" s="529"/>
      <c r="F51" s="522"/>
      <c r="G51" s="522"/>
      <c r="H51" s="522"/>
      <c r="I51" s="522"/>
      <c r="J51" s="522"/>
      <c r="K51" s="522"/>
      <c r="L51" s="522"/>
      <c r="M51" s="522"/>
      <c r="N51" s="522"/>
      <c r="O51" s="522"/>
      <c r="P51" s="522"/>
      <c r="Q51" s="522"/>
      <c r="R51" s="522"/>
      <c r="S51" s="943"/>
    </row>
    <row r="52" spans="2:19" x14ac:dyDescent="0.25">
      <c r="B52" s="942"/>
      <c r="C52" s="520" t="s">
        <v>503</v>
      </c>
      <c r="D52" s="522"/>
      <c r="E52" s="522"/>
      <c r="F52" s="522"/>
      <c r="G52" s="1048"/>
      <c r="H52" s="1048"/>
      <c r="I52" s="1048"/>
      <c r="J52" s="1048"/>
      <c r="K52" s="1048"/>
      <c r="L52" s="1048"/>
      <c r="M52" s="1048"/>
      <c r="N52" s="1048"/>
      <c r="O52" s="1048"/>
      <c r="P52" s="1048"/>
      <c r="Q52" s="1048"/>
      <c r="R52" s="1048"/>
      <c r="S52" s="943"/>
    </row>
    <row r="53" spans="2:19" ht="7.5" customHeight="1" x14ac:dyDescent="0.25">
      <c r="B53" s="942"/>
      <c r="C53" s="522"/>
      <c r="D53" s="522"/>
      <c r="E53" s="522"/>
      <c r="F53" s="522"/>
      <c r="G53" s="522"/>
      <c r="H53" s="522"/>
      <c r="I53" s="522"/>
      <c r="J53" s="522"/>
      <c r="K53" s="522"/>
      <c r="L53" s="522"/>
      <c r="M53" s="522"/>
      <c r="N53" s="522"/>
      <c r="O53" s="522"/>
      <c r="P53" s="522"/>
      <c r="Q53" s="522"/>
      <c r="R53" s="522"/>
      <c r="S53" s="943"/>
    </row>
    <row r="54" spans="2:19" ht="7.5" customHeight="1" x14ac:dyDescent="0.25">
      <c r="B54" s="942"/>
      <c r="C54" s="1051"/>
      <c r="D54" s="1052"/>
      <c r="E54" s="1052"/>
      <c r="F54" s="1052"/>
      <c r="G54" s="1052"/>
      <c r="H54" s="1052"/>
      <c r="I54" s="1052"/>
      <c r="J54" s="1052"/>
      <c r="K54" s="1052"/>
      <c r="L54" s="1052"/>
      <c r="M54" s="1052"/>
      <c r="N54" s="1052"/>
      <c r="O54" s="1052"/>
      <c r="P54" s="1052"/>
      <c r="Q54" s="1052"/>
      <c r="R54" s="1052"/>
      <c r="S54" s="943"/>
    </row>
    <row r="55" spans="2:19" ht="7.5" customHeight="1" x14ac:dyDescent="0.25">
      <c r="B55" s="942"/>
      <c r="C55" s="1053"/>
      <c r="D55" s="1053"/>
      <c r="E55" s="1053"/>
      <c r="F55" s="1053"/>
      <c r="G55" s="1053"/>
      <c r="H55" s="1053"/>
      <c r="I55" s="1053"/>
      <c r="J55" s="1053"/>
      <c r="K55" s="1053"/>
      <c r="L55" s="1053"/>
      <c r="M55" s="1053"/>
      <c r="N55" s="1053"/>
      <c r="O55" s="1053"/>
      <c r="P55" s="1053"/>
      <c r="Q55" s="1053"/>
      <c r="R55" s="1053"/>
      <c r="S55" s="943"/>
    </row>
    <row r="56" spans="2:19" ht="4.5" customHeight="1" x14ac:dyDescent="0.25">
      <c r="B56" s="942"/>
      <c r="C56" s="522"/>
      <c r="D56" s="522"/>
      <c r="E56" s="522"/>
      <c r="F56" s="522"/>
      <c r="G56" s="522"/>
      <c r="H56" s="522"/>
      <c r="I56" s="522"/>
      <c r="J56" s="522"/>
      <c r="K56" s="522"/>
      <c r="L56" s="522"/>
      <c r="M56" s="522"/>
      <c r="N56" s="522"/>
      <c r="O56" s="522"/>
      <c r="P56" s="522"/>
      <c r="Q56" s="522"/>
      <c r="R56" s="522"/>
      <c r="S56" s="943"/>
    </row>
    <row r="57" spans="2:19" ht="13.8" x14ac:dyDescent="0.25">
      <c r="B57" s="942"/>
      <c r="C57" s="520" t="s">
        <v>504</v>
      </c>
      <c r="D57" s="522"/>
      <c r="E57" s="1054"/>
      <c r="F57" s="1053"/>
      <c r="G57" s="1053"/>
      <c r="H57" s="1053"/>
      <c r="I57" s="1004" t="s">
        <v>505</v>
      </c>
      <c r="J57" s="1054"/>
      <c r="K57" s="1053"/>
      <c r="L57" s="1053"/>
      <c r="M57" s="1055" t="s">
        <v>506</v>
      </c>
      <c r="N57" s="1055"/>
      <c r="O57" s="1054"/>
      <c r="P57" s="1053"/>
      <c r="Q57" s="1004" t="s">
        <v>507</v>
      </c>
      <c r="R57" s="530"/>
      <c r="S57" s="943"/>
    </row>
    <row r="58" spans="2:19" ht="6.75" customHeight="1" x14ac:dyDescent="0.25">
      <c r="B58" s="942"/>
      <c r="C58" s="522"/>
      <c r="D58" s="522"/>
      <c r="E58" s="522"/>
      <c r="F58" s="522"/>
      <c r="G58" s="522"/>
      <c r="H58" s="522"/>
      <c r="I58" s="522"/>
      <c r="J58" s="522"/>
      <c r="K58" s="522"/>
      <c r="L58" s="522"/>
      <c r="M58" s="522"/>
      <c r="N58" s="522"/>
      <c r="O58" s="522"/>
      <c r="P58" s="522"/>
      <c r="Q58" s="522"/>
      <c r="R58" s="522"/>
      <c r="S58" s="943"/>
    </row>
    <row r="59" spans="2:19" ht="20.100000000000001" customHeight="1" x14ac:dyDescent="0.25">
      <c r="B59" s="942"/>
      <c r="C59" s="520" t="s">
        <v>508</v>
      </c>
      <c r="D59" s="522"/>
      <c r="E59" s="522"/>
      <c r="F59" s="522"/>
      <c r="G59" s="1056"/>
      <c r="H59" s="1056"/>
      <c r="I59" s="1056"/>
      <c r="J59" s="1056"/>
      <c r="K59" s="1056"/>
      <c r="L59" s="1056"/>
      <c r="M59" s="1001" t="s">
        <v>70</v>
      </c>
      <c r="N59" s="1057"/>
      <c r="O59" s="1058"/>
      <c r="P59" s="520" t="s">
        <v>509</v>
      </c>
      <c r="Q59" s="1059"/>
      <c r="R59" s="1053"/>
      <c r="S59" s="947"/>
    </row>
    <row r="60" spans="2:19" ht="20.100000000000001" customHeight="1" thickBot="1" x14ac:dyDescent="0.3">
      <c r="B60" s="1847"/>
      <c r="C60" s="1848"/>
      <c r="D60" s="1849"/>
      <c r="E60" s="1849"/>
      <c r="F60" s="1849"/>
      <c r="G60" s="1850"/>
      <c r="H60" s="1850"/>
      <c r="I60" s="1850"/>
      <c r="J60" s="1850"/>
      <c r="K60" s="1850"/>
      <c r="L60" s="1850"/>
      <c r="M60" s="1851"/>
      <c r="N60" s="1852"/>
      <c r="O60" s="1853"/>
      <c r="P60" s="1848"/>
      <c r="Q60" s="1854"/>
      <c r="R60" s="1855"/>
      <c r="S60" s="1856"/>
    </row>
    <row r="61" spans="2:19" ht="20.25" customHeight="1" x14ac:dyDescent="0.3">
      <c r="B61" s="1045" t="s">
        <v>586</v>
      </c>
      <c r="C61" s="1046"/>
      <c r="D61" s="1046"/>
      <c r="E61" s="1046"/>
      <c r="F61" s="1046"/>
      <c r="G61" s="1046"/>
      <c r="H61" s="1046"/>
      <c r="I61" s="1046"/>
      <c r="J61" s="1046"/>
      <c r="K61" s="1046"/>
      <c r="L61" s="1046"/>
      <c r="M61" s="1046"/>
      <c r="N61" s="1046"/>
      <c r="O61" s="1046"/>
      <c r="P61" s="1046"/>
      <c r="Q61" s="1046"/>
      <c r="R61" s="1046"/>
      <c r="S61" s="1047"/>
    </row>
    <row r="62" spans="2:19" ht="5.25" customHeight="1" x14ac:dyDescent="0.25">
      <c r="B62" s="569"/>
      <c r="C62" s="570"/>
      <c r="D62" s="572"/>
      <c r="E62" s="572"/>
      <c r="F62" s="572"/>
      <c r="G62" s="572"/>
      <c r="H62" s="572"/>
      <c r="I62" s="572"/>
      <c r="J62" s="572"/>
      <c r="K62" s="572"/>
      <c r="L62" s="572"/>
      <c r="M62" s="572"/>
      <c r="N62" s="572"/>
      <c r="O62" s="572"/>
      <c r="P62" s="572"/>
      <c r="Q62" s="572"/>
      <c r="R62" s="572"/>
      <c r="S62" s="948"/>
    </row>
    <row r="63" spans="2:19" ht="19.2" customHeight="1" x14ac:dyDescent="0.25">
      <c r="B63" s="571" t="s">
        <v>512</v>
      </c>
      <c r="C63" s="572"/>
      <c r="D63" s="572"/>
      <c r="E63" s="572"/>
      <c r="F63" s="572"/>
      <c r="G63" s="572"/>
      <c r="H63" s="572"/>
      <c r="I63" s="572"/>
      <c r="J63" s="572"/>
      <c r="K63" s="572"/>
      <c r="L63" s="572"/>
      <c r="M63" s="949"/>
      <c r="N63" s="572"/>
      <c r="O63" s="572"/>
      <c r="P63" s="573"/>
      <c r="Q63" s="572"/>
      <c r="R63" s="572"/>
      <c r="S63" s="948"/>
    </row>
    <row r="64" spans="2:19" ht="11.25" customHeight="1" x14ac:dyDescent="0.25">
      <c r="B64" s="950"/>
      <c r="C64" s="570"/>
      <c r="D64" s="572"/>
      <c r="E64" s="572"/>
      <c r="F64" s="572"/>
      <c r="G64" s="951"/>
      <c r="H64" s="570" t="s">
        <v>437</v>
      </c>
      <c r="I64" s="951"/>
      <c r="J64" s="952"/>
      <c r="K64" s="952"/>
      <c r="L64" s="952"/>
      <c r="M64" s="953"/>
      <c r="N64" s="954"/>
      <c r="O64" s="954"/>
      <c r="P64" s="573" t="s">
        <v>70</v>
      </c>
      <c r="Q64" s="954"/>
      <c r="R64" s="954"/>
      <c r="S64" s="948"/>
    </row>
    <row r="65" spans="2:19" ht="11.1" customHeight="1" x14ac:dyDescent="0.25">
      <c r="B65" s="950"/>
      <c r="C65" s="570"/>
      <c r="D65" s="572"/>
      <c r="E65" s="572"/>
      <c r="F65" s="572"/>
      <c r="G65" s="572"/>
      <c r="H65" s="570"/>
      <c r="I65" s="572"/>
      <c r="J65" s="951"/>
      <c r="K65" s="951"/>
      <c r="L65" s="951"/>
      <c r="M65" s="951"/>
      <c r="N65" s="951"/>
      <c r="O65" s="951"/>
      <c r="P65" s="951"/>
      <c r="Q65" s="951"/>
      <c r="R65" s="951"/>
      <c r="S65" s="948"/>
    </row>
    <row r="66" spans="2:19" ht="5.25" customHeight="1" x14ac:dyDescent="0.25">
      <c r="B66" s="950"/>
      <c r="C66" s="570"/>
      <c r="D66" s="572"/>
      <c r="E66" s="572"/>
      <c r="F66" s="572"/>
      <c r="G66" s="572"/>
      <c r="H66" s="570"/>
      <c r="I66" s="572"/>
      <c r="J66" s="951"/>
      <c r="K66" s="951"/>
      <c r="L66" s="951"/>
      <c r="M66" s="951"/>
      <c r="N66" s="951"/>
      <c r="O66" s="951"/>
      <c r="P66" s="951"/>
      <c r="Q66" s="951"/>
      <c r="R66" s="951"/>
      <c r="S66" s="948"/>
    </row>
    <row r="67" spans="2:19" ht="11.1" customHeight="1" x14ac:dyDescent="0.25">
      <c r="B67" s="950"/>
      <c r="C67" s="1049"/>
      <c r="D67" s="1050"/>
      <c r="E67" s="1049" t="s">
        <v>510</v>
      </c>
      <c r="F67" s="1050"/>
      <c r="G67" s="955"/>
      <c r="H67" s="956"/>
      <c r="I67" s="572"/>
      <c r="J67" s="951"/>
      <c r="K67" s="951"/>
      <c r="L67" s="951"/>
      <c r="M67" s="951"/>
      <c r="N67" s="951"/>
      <c r="O67" s="951"/>
      <c r="P67" s="951"/>
      <c r="Q67" s="951"/>
      <c r="R67" s="951"/>
      <c r="S67" s="948"/>
    </row>
    <row r="68" spans="2:19" ht="15" customHeight="1" thickBot="1" x14ac:dyDescent="0.3">
      <c r="B68" s="957"/>
      <c r="C68" s="574"/>
      <c r="D68" s="575"/>
      <c r="E68" s="575"/>
      <c r="F68" s="575"/>
      <c r="G68" s="958"/>
      <c r="H68" s="575"/>
      <c r="I68" s="575"/>
      <c r="J68" s="958"/>
      <c r="K68" s="958"/>
      <c r="L68" s="1043"/>
      <c r="M68" s="1043"/>
      <c r="N68" s="1043"/>
      <c r="O68" s="1043"/>
      <c r="P68" s="1043"/>
      <c r="Q68" s="1043"/>
      <c r="R68" s="1043"/>
      <c r="S68" s="1044"/>
    </row>
  </sheetData>
  <mergeCells count="58">
    <mergeCell ref="K43:S43"/>
    <mergeCell ref="L31:S31"/>
    <mergeCell ref="E37:F37"/>
    <mergeCell ref="J36:L36"/>
    <mergeCell ref="J37:L37"/>
    <mergeCell ref="E41:S41"/>
    <mergeCell ref="E39:S39"/>
    <mergeCell ref="E40:H40"/>
    <mergeCell ref="J40:M40"/>
    <mergeCell ref="P40:S40"/>
    <mergeCell ref="B3:S3"/>
    <mergeCell ref="C6:F6"/>
    <mergeCell ref="G6:H6"/>
    <mergeCell ref="K6:M6"/>
    <mergeCell ref="C9:G9"/>
    <mergeCell ref="H9:I9"/>
    <mergeCell ref="K9:R9"/>
    <mergeCell ref="E4:K4"/>
    <mergeCell ref="L4:N4"/>
    <mergeCell ref="O4:R4"/>
    <mergeCell ref="N6:P6"/>
    <mergeCell ref="C46:H46"/>
    <mergeCell ref="H10:I10"/>
    <mergeCell ref="C11:I11"/>
    <mergeCell ref="K11:P11"/>
    <mergeCell ref="P26:R26"/>
    <mergeCell ref="C18:J19"/>
    <mergeCell ref="K18:K19"/>
    <mergeCell ref="L18:L19"/>
    <mergeCell ref="C16:J17"/>
    <mergeCell ref="L16:L17"/>
    <mergeCell ref="K16:K17"/>
    <mergeCell ref="M18:S19"/>
    <mergeCell ref="E36:H36"/>
    <mergeCell ref="E35:H35"/>
    <mergeCell ref="M44:S44"/>
    <mergeCell ref="M26:O26"/>
    <mergeCell ref="C13:H13"/>
    <mergeCell ref="C14:H14"/>
    <mergeCell ref="T27:W27"/>
    <mergeCell ref="L68:S68"/>
    <mergeCell ref="B61:S61"/>
    <mergeCell ref="G52:R52"/>
    <mergeCell ref="C67:D67"/>
    <mergeCell ref="E67:F67"/>
    <mergeCell ref="C54:R55"/>
    <mergeCell ref="E57:H57"/>
    <mergeCell ref="J57:L57"/>
    <mergeCell ref="M57:N57"/>
    <mergeCell ref="O57:P57"/>
    <mergeCell ref="G59:L59"/>
    <mergeCell ref="N59:O59"/>
    <mergeCell ref="Q59:R59"/>
    <mergeCell ref="L13:M13"/>
    <mergeCell ref="N14:P14"/>
    <mergeCell ref="N13:P13"/>
    <mergeCell ref="J14:K14"/>
    <mergeCell ref="J13:K13"/>
  </mergeCells>
  <printOptions horizontalCentered="1"/>
  <pageMargins left="0" right="0" top="0" bottom="0.5" header="0" footer="0.3"/>
  <pageSetup scale="61" orientation="portrait" r:id="rId1"/>
  <headerFooter>
    <oddFooter>&amp;L&amp;F&amp;CApproved By:  Bryon Nolan&amp;RApproval Date:  4/6/2021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7345" r:id="rId4" name="Check Box 1">
              <controlPr locked="0" defaultSize="0" autoFill="0" autoLine="0" autoPict="0">
                <anchor moveWithCells="1">
                  <from>
                    <xdr:col>2</xdr:col>
                    <xdr:colOff>38100</xdr:colOff>
                    <xdr:row>19</xdr:row>
                    <xdr:rowOff>144780</xdr:rowOff>
                  </from>
                  <to>
                    <xdr:col>2</xdr:col>
                    <xdr:colOff>342900</xdr:colOff>
                    <xdr:row>21</xdr:row>
                    <xdr:rowOff>30480</xdr:rowOff>
                  </to>
                </anchor>
              </controlPr>
            </control>
          </mc:Choice>
        </mc:AlternateContent>
        <mc:AlternateContent xmlns:mc="http://schemas.openxmlformats.org/markup-compatibility/2006">
          <mc:Choice Requires="x14">
            <control shapeId="57346" r:id="rId5" name="Check Box 2">
              <controlPr locked="0" defaultSize="0" autoFill="0" autoLine="0" autoPict="0">
                <anchor moveWithCells="1">
                  <from>
                    <xdr:col>2</xdr:col>
                    <xdr:colOff>38100</xdr:colOff>
                    <xdr:row>20</xdr:row>
                    <xdr:rowOff>137160</xdr:rowOff>
                  </from>
                  <to>
                    <xdr:col>2</xdr:col>
                    <xdr:colOff>342900</xdr:colOff>
                    <xdr:row>22</xdr:row>
                    <xdr:rowOff>22860</xdr:rowOff>
                  </to>
                </anchor>
              </controlPr>
            </control>
          </mc:Choice>
        </mc:AlternateContent>
        <mc:AlternateContent xmlns:mc="http://schemas.openxmlformats.org/markup-compatibility/2006">
          <mc:Choice Requires="x14">
            <control shapeId="57347" r:id="rId6" name="Check Box 3">
              <controlPr locked="0" defaultSize="0" autoFill="0" autoLine="0" autoPict="0">
                <anchor moveWithCells="1">
                  <from>
                    <xdr:col>2</xdr:col>
                    <xdr:colOff>38100</xdr:colOff>
                    <xdr:row>21</xdr:row>
                    <xdr:rowOff>137160</xdr:rowOff>
                  </from>
                  <to>
                    <xdr:col>2</xdr:col>
                    <xdr:colOff>342900</xdr:colOff>
                    <xdr:row>23</xdr:row>
                    <xdr:rowOff>22860</xdr:rowOff>
                  </to>
                </anchor>
              </controlPr>
            </control>
          </mc:Choice>
        </mc:AlternateContent>
        <mc:AlternateContent xmlns:mc="http://schemas.openxmlformats.org/markup-compatibility/2006">
          <mc:Choice Requires="x14">
            <control shapeId="57348" r:id="rId7" name="Check Box 4">
              <controlPr locked="0" defaultSize="0" autoFill="0" autoLine="0" autoPict="0">
                <anchor moveWithCells="1">
                  <from>
                    <xdr:col>2</xdr:col>
                    <xdr:colOff>38100</xdr:colOff>
                    <xdr:row>22</xdr:row>
                    <xdr:rowOff>137160</xdr:rowOff>
                  </from>
                  <to>
                    <xdr:col>2</xdr:col>
                    <xdr:colOff>342900</xdr:colOff>
                    <xdr:row>24</xdr:row>
                    <xdr:rowOff>22860</xdr:rowOff>
                  </to>
                </anchor>
              </controlPr>
            </control>
          </mc:Choice>
        </mc:AlternateContent>
        <mc:AlternateContent xmlns:mc="http://schemas.openxmlformats.org/markup-compatibility/2006">
          <mc:Choice Requires="x14">
            <control shapeId="57349" r:id="rId8" name="Check Box 5">
              <controlPr locked="0" defaultSize="0" autoFill="0" autoLine="0" autoPict="0">
                <anchor moveWithCells="1">
                  <from>
                    <xdr:col>2</xdr:col>
                    <xdr:colOff>38100</xdr:colOff>
                    <xdr:row>23</xdr:row>
                    <xdr:rowOff>137160</xdr:rowOff>
                  </from>
                  <to>
                    <xdr:col>2</xdr:col>
                    <xdr:colOff>342900</xdr:colOff>
                    <xdr:row>25</xdr:row>
                    <xdr:rowOff>30480</xdr:rowOff>
                  </to>
                </anchor>
              </controlPr>
            </control>
          </mc:Choice>
        </mc:AlternateContent>
        <mc:AlternateContent xmlns:mc="http://schemas.openxmlformats.org/markup-compatibility/2006">
          <mc:Choice Requires="x14">
            <control shapeId="57350" r:id="rId9" name="Check Box 6">
              <controlPr locked="0" defaultSize="0" autoFill="0" autoLine="0" autoPict="0">
                <anchor moveWithCells="1">
                  <from>
                    <xdr:col>11</xdr:col>
                    <xdr:colOff>60960</xdr:colOff>
                    <xdr:row>21</xdr:row>
                    <xdr:rowOff>137160</xdr:rowOff>
                  </from>
                  <to>
                    <xdr:col>11</xdr:col>
                    <xdr:colOff>365760</xdr:colOff>
                    <xdr:row>23</xdr:row>
                    <xdr:rowOff>22860</xdr:rowOff>
                  </to>
                </anchor>
              </controlPr>
            </control>
          </mc:Choice>
        </mc:AlternateContent>
        <mc:AlternateContent xmlns:mc="http://schemas.openxmlformats.org/markup-compatibility/2006">
          <mc:Choice Requires="x14">
            <control shapeId="57351" r:id="rId10" name="Check Box 7">
              <controlPr locked="0" defaultSize="0" autoFill="0" autoLine="0" autoPict="0">
                <anchor moveWithCells="1">
                  <from>
                    <xdr:col>11</xdr:col>
                    <xdr:colOff>60960</xdr:colOff>
                    <xdr:row>20</xdr:row>
                    <xdr:rowOff>137160</xdr:rowOff>
                  </from>
                  <to>
                    <xdr:col>11</xdr:col>
                    <xdr:colOff>365760</xdr:colOff>
                    <xdr:row>22</xdr:row>
                    <xdr:rowOff>22860</xdr:rowOff>
                  </to>
                </anchor>
              </controlPr>
            </control>
          </mc:Choice>
        </mc:AlternateContent>
        <mc:AlternateContent xmlns:mc="http://schemas.openxmlformats.org/markup-compatibility/2006">
          <mc:Choice Requires="x14">
            <control shapeId="57352" r:id="rId11" name="Check Box 8">
              <controlPr locked="0" defaultSize="0" autoFill="0" autoLine="0" autoPict="0">
                <anchor moveWithCells="1">
                  <from>
                    <xdr:col>11</xdr:col>
                    <xdr:colOff>60960</xdr:colOff>
                    <xdr:row>19</xdr:row>
                    <xdr:rowOff>137160</xdr:rowOff>
                  </from>
                  <to>
                    <xdr:col>11</xdr:col>
                    <xdr:colOff>365760</xdr:colOff>
                    <xdr:row>21</xdr:row>
                    <xdr:rowOff>22860</xdr:rowOff>
                  </to>
                </anchor>
              </controlPr>
            </control>
          </mc:Choice>
        </mc:AlternateContent>
        <mc:AlternateContent xmlns:mc="http://schemas.openxmlformats.org/markup-compatibility/2006">
          <mc:Choice Requires="x14">
            <control shapeId="57353" r:id="rId12" name="Check Box 9">
              <controlPr locked="0" defaultSize="0" autoFill="0" autoLine="0" autoPict="0">
                <anchor moveWithCells="1">
                  <from>
                    <xdr:col>9</xdr:col>
                    <xdr:colOff>38100</xdr:colOff>
                    <xdr:row>42</xdr:row>
                    <xdr:rowOff>22860</xdr:rowOff>
                  </from>
                  <to>
                    <xdr:col>9</xdr:col>
                    <xdr:colOff>480060</xdr:colOff>
                    <xdr:row>43</xdr:row>
                    <xdr:rowOff>0</xdr:rowOff>
                  </to>
                </anchor>
              </controlPr>
            </control>
          </mc:Choice>
        </mc:AlternateContent>
        <mc:AlternateContent xmlns:mc="http://schemas.openxmlformats.org/markup-compatibility/2006">
          <mc:Choice Requires="x14">
            <control shapeId="57354" r:id="rId13" name="Check Box 10">
              <controlPr locked="0" defaultSize="0" autoFill="0" autoLine="0" autoPict="0">
                <anchor moveWithCells="1">
                  <from>
                    <xdr:col>9</xdr:col>
                    <xdr:colOff>480060</xdr:colOff>
                    <xdr:row>42</xdr:row>
                    <xdr:rowOff>22860</xdr:rowOff>
                  </from>
                  <to>
                    <xdr:col>10</xdr:col>
                    <xdr:colOff>327660</xdr:colOff>
                    <xdr:row>43</xdr:row>
                    <xdr:rowOff>0</xdr:rowOff>
                  </to>
                </anchor>
              </controlPr>
            </control>
          </mc:Choice>
        </mc:AlternateContent>
        <mc:AlternateContent xmlns:mc="http://schemas.openxmlformats.org/markup-compatibility/2006">
          <mc:Choice Requires="x14">
            <control shapeId="57358" r:id="rId14" name="Check Box 14">
              <controlPr locked="0" defaultSize="0" autoFill="0" autoLine="0" autoPict="0">
                <anchor moveWithCells="1">
                  <from>
                    <xdr:col>3</xdr:col>
                    <xdr:colOff>68580</xdr:colOff>
                    <xdr:row>31</xdr:row>
                    <xdr:rowOff>144780</xdr:rowOff>
                  </from>
                  <to>
                    <xdr:col>3</xdr:col>
                    <xdr:colOff>373380</xdr:colOff>
                    <xdr:row>33</xdr:row>
                    <xdr:rowOff>7620</xdr:rowOff>
                  </to>
                </anchor>
              </controlPr>
            </control>
          </mc:Choice>
        </mc:AlternateContent>
        <mc:AlternateContent xmlns:mc="http://schemas.openxmlformats.org/markup-compatibility/2006">
          <mc:Choice Requires="x14">
            <control shapeId="57362" r:id="rId15" name="Check Box 18">
              <controlPr locked="0" defaultSize="0" autoFill="0" autoLine="0" autoPict="0">
                <anchor moveWithCells="1">
                  <from>
                    <xdr:col>11</xdr:col>
                    <xdr:colOff>60960</xdr:colOff>
                    <xdr:row>22</xdr:row>
                    <xdr:rowOff>137160</xdr:rowOff>
                  </from>
                  <to>
                    <xdr:col>11</xdr:col>
                    <xdr:colOff>365760</xdr:colOff>
                    <xdr:row>24</xdr:row>
                    <xdr:rowOff>22860</xdr:rowOff>
                  </to>
                </anchor>
              </controlPr>
            </control>
          </mc:Choice>
        </mc:AlternateContent>
        <mc:AlternateContent xmlns:mc="http://schemas.openxmlformats.org/markup-compatibility/2006">
          <mc:Choice Requires="x14">
            <control shapeId="57367" r:id="rId16" name="Check Box 23">
              <controlPr locked="0" defaultSize="0" autoFill="0" autoLine="0" autoPict="0">
                <anchor moveWithCells="1">
                  <from>
                    <xdr:col>10</xdr:col>
                    <xdr:colOff>45720</xdr:colOff>
                    <xdr:row>17</xdr:row>
                    <xdr:rowOff>99060</xdr:rowOff>
                  </from>
                  <to>
                    <xdr:col>11</xdr:col>
                    <xdr:colOff>190500</xdr:colOff>
                    <xdr:row>18</xdr:row>
                    <xdr:rowOff>76200</xdr:rowOff>
                  </to>
                </anchor>
              </controlPr>
            </control>
          </mc:Choice>
        </mc:AlternateContent>
        <mc:AlternateContent xmlns:mc="http://schemas.openxmlformats.org/markup-compatibility/2006">
          <mc:Choice Requires="x14">
            <control shapeId="57368" r:id="rId17" name="Check Box 24">
              <controlPr locked="0" defaultSize="0" autoFill="0" autoLine="0" autoPict="0">
                <anchor moveWithCells="1">
                  <from>
                    <xdr:col>11</xdr:col>
                    <xdr:colOff>228600</xdr:colOff>
                    <xdr:row>17</xdr:row>
                    <xdr:rowOff>99060</xdr:rowOff>
                  </from>
                  <to>
                    <xdr:col>12</xdr:col>
                    <xdr:colOff>175260</xdr:colOff>
                    <xdr:row>18</xdr:row>
                    <xdr:rowOff>76200</xdr:rowOff>
                  </to>
                </anchor>
              </controlPr>
            </control>
          </mc:Choice>
        </mc:AlternateContent>
        <mc:AlternateContent xmlns:mc="http://schemas.openxmlformats.org/markup-compatibility/2006">
          <mc:Choice Requires="x14">
            <control shapeId="57369" r:id="rId18" name="Check Box 25">
              <controlPr locked="0" defaultSize="0" autoFill="0" autoLine="0" autoPict="0">
                <anchor moveWithCells="1">
                  <from>
                    <xdr:col>11</xdr:col>
                    <xdr:colOff>60960</xdr:colOff>
                    <xdr:row>23</xdr:row>
                    <xdr:rowOff>137160</xdr:rowOff>
                  </from>
                  <to>
                    <xdr:col>11</xdr:col>
                    <xdr:colOff>365760</xdr:colOff>
                    <xdr:row>25</xdr:row>
                    <xdr:rowOff>30480</xdr:rowOff>
                  </to>
                </anchor>
              </controlPr>
            </control>
          </mc:Choice>
        </mc:AlternateContent>
        <mc:AlternateContent xmlns:mc="http://schemas.openxmlformats.org/markup-compatibility/2006">
          <mc:Choice Requires="x14">
            <control shapeId="57370" r:id="rId19" name="Check Box 26">
              <controlPr locked="0" defaultSize="0" autoFill="0" autoLine="0" autoPict="0">
                <anchor moveWithCells="1">
                  <from>
                    <xdr:col>1</xdr:col>
                    <xdr:colOff>60960</xdr:colOff>
                    <xdr:row>63</xdr:row>
                    <xdr:rowOff>83820</xdr:rowOff>
                  </from>
                  <to>
                    <xdr:col>3</xdr:col>
                    <xdr:colOff>114300</xdr:colOff>
                    <xdr:row>65</xdr:row>
                    <xdr:rowOff>7620</xdr:rowOff>
                  </to>
                </anchor>
              </controlPr>
            </control>
          </mc:Choice>
        </mc:AlternateContent>
        <mc:AlternateContent xmlns:mc="http://schemas.openxmlformats.org/markup-compatibility/2006">
          <mc:Choice Requires="x14">
            <control shapeId="57371" r:id="rId20" name="Check Box 27">
              <controlPr locked="0" defaultSize="0" autoFill="0" autoLine="0" autoPict="0">
                <anchor moveWithCells="1">
                  <from>
                    <xdr:col>3</xdr:col>
                    <xdr:colOff>198120</xdr:colOff>
                    <xdr:row>63</xdr:row>
                    <xdr:rowOff>83820</xdr:rowOff>
                  </from>
                  <to>
                    <xdr:col>5</xdr:col>
                    <xdr:colOff>335280</xdr:colOff>
                    <xdr:row>65</xdr:row>
                    <xdr:rowOff>7620</xdr:rowOff>
                  </to>
                </anchor>
              </controlPr>
            </control>
          </mc:Choice>
        </mc:AlternateContent>
        <mc:AlternateContent xmlns:mc="http://schemas.openxmlformats.org/markup-compatibility/2006">
          <mc:Choice Requires="x14">
            <control shapeId="57414" r:id="rId21" name="Check Box 70">
              <controlPr locked="0" defaultSize="0" autoFill="0" autoLine="0" autoPict="0">
                <anchor moveWithCells="1">
                  <from>
                    <xdr:col>2</xdr:col>
                    <xdr:colOff>22860</xdr:colOff>
                    <xdr:row>65</xdr:row>
                    <xdr:rowOff>30480</xdr:rowOff>
                  </from>
                  <to>
                    <xdr:col>4</xdr:col>
                    <xdr:colOff>137160</xdr:colOff>
                    <xdr:row>67</xdr:row>
                    <xdr:rowOff>22860</xdr:rowOff>
                  </to>
                </anchor>
              </controlPr>
            </control>
          </mc:Choice>
        </mc:AlternateContent>
        <mc:AlternateContent xmlns:mc="http://schemas.openxmlformats.org/markup-compatibility/2006">
          <mc:Choice Requires="x14">
            <control shapeId="57419" r:id="rId22" name="Check Box 75">
              <controlPr locked="0" defaultSize="0" autoFill="0" autoLine="0" autoPict="0">
                <anchor moveWithCells="1">
                  <from>
                    <xdr:col>2</xdr:col>
                    <xdr:colOff>99060</xdr:colOff>
                    <xdr:row>39</xdr:row>
                    <xdr:rowOff>175260</xdr:rowOff>
                  </from>
                  <to>
                    <xdr:col>2</xdr:col>
                    <xdr:colOff>403860</xdr:colOff>
                    <xdr:row>41</xdr:row>
                    <xdr:rowOff>0</xdr:rowOff>
                  </to>
                </anchor>
              </controlPr>
            </control>
          </mc:Choice>
        </mc:AlternateContent>
        <mc:AlternateContent xmlns:mc="http://schemas.openxmlformats.org/markup-compatibility/2006">
          <mc:Choice Requires="x14">
            <control shapeId="57420" r:id="rId23" name="Check Box 76">
              <controlPr locked="0" defaultSize="0" autoFill="0" autoLine="0" autoPict="0">
                <anchor moveWithCells="1">
                  <from>
                    <xdr:col>2</xdr:col>
                    <xdr:colOff>99060</xdr:colOff>
                    <xdr:row>37</xdr:row>
                    <xdr:rowOff>175260</xdr:rowOff>
                  </from>
                  <to>
                    <xdr:col>2</xdr:col>
                    <xdr:colOff>403860</xdr:colOff>
                    <xdr:row>39</xdr:row>
                    <xdr:rowOff>0</xdr:rowOff>
                  </to>
                </anchor>
              </controlPr>
            </control>
          </mc:Choice>
        </mc:AlternateContent>
        <mc:AlternateContent xmlns:mc="http://schemas.openxmlformats.org/markup-compatibility/2006">
          <mc:Choice Requires="x14">
            <control shapeId="57421" r:id="rId24" name="Check Box 77">
              <controlPr locked="0" defaultSize="0" autoFill="0" autoLine="0" autoPict="0">
                <anchor moveWithCells="1">
                  <from>
                    <xdr:col>5</xdr:col>
                    <xdr:colOff>45720</xdr:colOff>
                    <xdr:row>44</xdr:row>
                    <xdr:rowOff>83820</xdr:rowOff>
                  </from>
                  <to>
                    <xdr:col>6</xdr:col>
                    <xdr:colOff>144780</xdr:colOff>
                    <xdr:row>45</xdr:row>
                    <xdr:rowOff>22860</xdr:rowOff>
                  </to>
                </anchor>
              </controlPr>
            </control>
          </mc:Choice>
        </mc:AlternateContent>
        <mc:AlternateContent xmlns:mc="http://schemas.openxmlformats.org/markup-compatibility/2006">
          <mc:Choice Requires="x14">
            <control shapeId="57422" r:id="rId25" name="Check Box 78">
              <controlPr locked="0" defaultSize="0" autoFill="0" autoLine="0" autoPict="0">
                <anchor moveWithCells="1">
                  <from>
                    <xdr:col>6</xdr:col>
                    <xdr:colOff>106680</xdr:colOff>
                    <xdr:row>44</xdr:row>
                    <xdr:rowOff>99060</xdr:rowOff>
                  </from>
                  <to>
                    <xdr:col>7</xdr:col>
                    <xdr:colOff>160020</xdr:colOff>
                    <xdr:row>45</xdr:row>
                    <xdr:rowOff>22860</xdr:rowOff>
                  </to>
                </anchor>
              </controlPr>
            </control>
          </mc:Choice>
        </mc:AlternateContent>
        <mc:AlternateContent xmlns:mc="http://schemas.openxmlformats.org/markup-compatibility/2006">
          <mc:Choice Requires="x14">
            <control shapeId="57424" r:id="rId26" name="Check Box 80">
              <controlPr locked="0" defaultSize="0" autoFill="0" autoLine="0" autoPict="0">
                <anchor moveWithCells="1">
                  <from>
                    <xdr:col>3</xdr:col>
                    <xdr:colOff>68580</xdr:colOff>
                    <xdr:row>32</xdr:row>
                    <xdr:rowOff>152400</xdr:rowOff>
                  </from>
                  <to>
                    <xdr:col>3</xdr:col>
                    <xdr:colOff>350520</xdr:colOff>
                    <xdr:row>34</xdr:row>
                    <xdr:rowOff>7620</xdr:rowOff>
                  </to>
                </anchor>
              </controlPr>
            </control>
          </mc:Choice>
        </mc:AlternateContent>
        <mc:AlternateContent xmlns:mc="http://schemas.openxmlformats.org/markup-compatibility/2006">
          <mc:Choice Requires="x14">
            <control shapeId="57430" r:id="rId27" name="Check Box 86">
              <controlPr locked="0" defaultSize="0" autoFill="0" autoLine="0" autoPict="0">
                <anchor moveWithCells="1">
                  <from>
                    <xdr:col>8</xdr:col>
                    <xdr:colOff>83820</xdr:colOff>
                    <xdr:row>31</xdr:row>
                    <xdr:rowOff>137160</xdr:rowOff>
                  </from>
                  <to>
                    <xdr:col>8</xdr:col>
                    <xdr:colOff>342900</xdr:colOff>
                    <xdr:row>33</xdr:row>
                    <xdr:rowOff>22860</xdr:rowOff>
                  </to>
                </anchor>
              </controlPr>
            </control>
          </mc:Choice>
        </mc:AlternateContent>
        <mc:AlternateContent xmlns:mc="http://schemas.openxmlformats.org/markup-compatibility/2006">
          <mc:Choice Requires="x14">
            <control shapeId="57439" r:id="rId28" name="Check Box 95">
              <controlPr locked="0" defaultSize="0" autoFill="0" autoLine="0" autoPict="0">
                <anchor moveWithCells="1">
                  <from>
                    <xdr:col>3</xdr:col>
                    <xdr:colOff>76200</xdr:colOff>
                    <xdr:row>34</xdr:row>
                    <xdr:rowOff>182880</xdr:rowOff>
                  </from>
                  <to>
                    <xdr:col>3</xdr:col>
                    <xdr:colOff>365760</xdr:colOff>
                    <xdr:row>35</xdr:row>
                    <xdr:rowOff>182880</xdr:rowOff>
                  </to>
                </anchor>
              </controlPr>
            </control>
          </mc:Choice>
        </mc:AlternateContent>
        <mc:AlternateContent xmlns:mc="http://schemas.openxmlformats.org/markup-compatibility/2006">
          <mc:Choice Requires="x14">
            <control shapeId="57440" r:id="rId29" name="Check Box 96">
              <controlPr locked="0" defaultSize="0" autoFill="0" autoLine="0" autoPict="0">
                <anchor moveWithCells="1">
                  <from>
                    <xdr:col>8</xdr:col>
                    <xdr:colOff>83820</xdr:colOff>
                    <xdr:row>32</xdr:row>
                    <xdr:rowOff>152400</xdr:rowOff>
                  </from>
                  <to>
                    <xdr:col>8</xdr:col>
                    <xdr:colOff>342900</xdr:colOff>
                    <xdr:row>34</xdr:row>
                    <xdr:rowOff>7620</xdr:rowOff>
                  </to>
                </anchor>
              </controlPr>
            </control>
          </mc:Choice>
        </mc:AlternateContent>
        <mc:AlternateContent xmlns:mc="http://schemas.openxmlformats.org/markup-compatibility/2006">
          <mc:Choice Requires="x14">
            <control shapeId="57444" r:id="rId30" name="Check Box 100">
              <controlPr locked="0" defaultSize="0" autoFill="0" autoLine="0" autoPict="0">
                <anchor moveWithCells="1">
                  <from>
                    <xdr:col>10</xdr:col>
                    <xdr:colOff>190500</xdr:colOff>
                    <xdr:row>43</xdr:row>
                    <xdr:rowOff>68580</xdr:rowOff>
                  </from>
                  <to>
                    <xdr:col>11</xdr:col>
                    <xdr:colOff>259080</xdr:colOff>
                    <xdr:row>44</xdr:row>
                    <xdr:rowOff>15240</xdr:rowOff>
                  </to>
                </anchor>
              </controlPr>
            </control>
          </mc:Choice>
        </mc:AlternateContent>
        <mc:AlternateContent xmlns:mc="http://schemas.openxmlformats.org/markup-compatibility/2006">
          <mc:Choice Requires="x14">
            <control shapeId="57445" r:id="rId31" name="Check Box 101">
              <controlPr locked="0" defaultSize="0" autoFill="0" autoLine="0" autoPict="0">
                <anchor moveWithCells="1">
                  <from>
                    <xdr:col>11</xdr:col>
                    <xdr:colOff>205740</xdr:colOff>
                    <xdr:row>43</xdr:row>
                    <xdr:rowOff>76200</xdr:rowOff>
                  </from>
                  <to>
                    <xdr:col>12</xdr:col>
                    <xdr:colOff>213360</xdr:colOff>
                    <xdr:row>44</xdr:row>
                    <xdr:rowOff>22860</xdr:rowOff>
                  </to>
                </anchor>
              </controlPr>
            </control>
          </mc:Choice>
        </mc:AlternateContent>
        <mc:AlternateContent xmlns:mc="http://schemas.openxmlformats.org/markup-compatibility/2006">
          <mc:Choice Requires="x14">
            <control shapeId="57452" r:id="rId32" name="Check Box 108">
              <controlPr locked="0" defaultSize="0" autoFill="0" autoLine="0" autoPict="0">
                <anchor moveWithCells="1">
                  <from>
                    <xdr:col>2</xdr:col>
                    <xdr:colOff>30480</xdr:colOff>
                    <xdr:row>24</xdr:row>
                    <xdr:rowOff>144780</xdr:rowOff>
                  </from>
                  <to>
                    <xdr:col>2</xdr:col>
                    <xdr:colOff>335280</xdr:colOff>
                    <xdr:row>26</xdr:row>
                    <xdr:rowOff>0</xdr:rowOff>
                  </to>
                </anchor>
              </controlPr>
            </control>
          </mc:Choice>
        </mc:AlternateContent>
        <mc:AlternateContent xmlns:mc="http://schemas.openxmlformats.org/markup-compatibility/2006">
          <mc:Choice Requires="x14">
            <control shapeId="57455" r:id="rId33" name="Check Box 111">
              <controlPr locked="0" defaultSize="0" autoFill="0" autoLine="0" autoPict="0">
                <anchor moveWithCells="1">
                  <from>
                    <xdr:col>3</xdr:col>
                    <xdr:colOff>76200</xdr:colOff>
                    <xdr:row>33</xdr:row>
                    <xdr:rowOff>175260</xdr:rowOff>
                  </from>
                  <to>
                    <xdr:col>3</xdr:col>
                    <xdr:colOff>335280</xdr:colOff>
                    <xdr:row>35</xdr:row>
                    <xdr:rowOff>0</xdr:rowOff>
                  </to>
                </anchor>
              </controlPr>
            </control>
          </mc:Choice>
        </mc:AlternateContent>
        <mc:AlternateContent xmlns:mc="http://schemas.openxmlformats.org/markup-compatibility/2006">
          <mc:Choice Requires="x14">
            <control shapeId="57458" r:id="rId34" name="Check Box 114">
              <controlPr locked="0" defaultSize="0" autoFill="0" autoLine="0" autoPict="0">
                <anchor moveWithCells="1">
                  <from>
                    <xdr:col>8</xdr:col>
                    <xdr:colOff>83820</xdr:colOff>
                    <xdr:row>33</xdr:row>
                    <xdr:rowOff>190500</xdr:rowOff>
                  </from>
                  <to>
                    <xdr:col>8</xdr:col>
                    <xdr:colOff>342900</xdr:colOff>
                    <xdr:row>35</xdr:row>
                    <xdr:rowOff>30480</xdr:rowOff>
                  </to>
                </anchor>
              </controlPr>
            </control>
          </mc:Choice>
        </mc:AlternateContent>
        <mc:AlternateContent xmlns:mc="http://schemas.openxmlformats.org/markup-compatibility/2006">
          <mc:Choice Requires="x14">
            <control shapeId="57459" r:id="rId35" name="Check Box 115">
              <controlPr locked="0" defaultSize="0" autoFill="0" autoLine="0" autoPict="0">
                <anchor moveWithCells="1">
                  <from>
                    <xdr:col>8</xdr:col>
                    <xdr:colOff>76200</xdr:colOff>
                    <xdr:row>34</xdr:row>
                    <xdr:rowOff>175260</xdr:rowOff>
                  </from>
                  <to>
                    <xdr:col>8</xdr:col>
                    <xdr:colOff>335280</xdr:colOff>
                    <xdr:row>36</xdr:row>
                    <xdr:rowOff>7620</xdr:rowOff>
                  </to>
                </anchor>
              </controlPr>
            </control>
          </mc:Choice>
        </mc:AlternateContent>
        <mc:AlternateContent xmlns:mc="http://schemas.openxmlformats.org/markup-compatibility/2006">
          <mc:Choice Requires="x14">
            <control shapeId="57460" r:id="rId36" name="Check Box 116">
              <controlPr locked="0" defaultSize="0" autoFill="0" autoLine="0" autoPict="0">
                <anchor moveWithCells="1">
                  <from>
                    <xdr:col>14</xdr:col>
                    <xdr:colOff>60960</xdr:colOff>
                    <xdr:row>31</xdr:row>
                    <xdr:rowOff>137160</xdr:rowOff>
                  </from>
                  <to>
                    <xdr:col>14</xdr:col>
                    <xdr:colOff>312420</xdr:colOff>
                    <xdr:row>33</xdr:row>
                    <xdr:rowOff>22860</xdr:rowOff>
                  </to>
                </anchor>
              </controlPr>
            </control>
          </mc:Choice>
        </mc:AlternateContent>
        <mc:AlternateContent xmlns:mc="http://schemas.openxmlformats.org/markup-compatibility/2006">
          <mc:Choice Requires="x14">
            <control shapeId="57461" r:id="rId37" name="Check Box 117">
              <controlPr locked="0" defaultSize="0" autoFill="0" autoLine="0" autoPict="0">
                <anchor moveWithCells="1">
                  <from>
                    <xdr:col>14</xdr:col>
                    <xdr:colOff>60960</xdr:colOff>
                    <xdr:row>32</xdr:row>
                    <xdr:rowOff>160020</xdr:rowOff>
                  </from>
                  <to>
                    <xdr:col>14</xdr:col>
                    <xdr:colOff>312420</xdr:colOff>
                    <xdr:row>34</xdr:row>
                    <xdr:rowOff>7620</xdr:rowOff>
                  </to>
                </anchor>
              </controlPr>
            </control>
          </mc:Choice>
        </mc:AlternateContent>
        <mc:AlternateContent xmlns:mc="http://schemas.openxmlformats.org/markup-compatibility/2006">
          <mc:Choice Requires="x14">
            <control shapeId="57462" r:id="rId38" name="Check Box 118">
              <controlPr locked="0" defaultSize="0" autoFill="0" autoLine="0" autoPict="0">
                <anchor moveWithCells="1">
                  <from>
                    <xdr:col>14</xdr:col>
                    <xdr:colOff>60960</xdr:colOff>
                    <xdr:row>33</xdr:row>
                    <xdr:rowOff>175260</xdr:rowOff>
                  </from>
                  <to>
                    <xdr:col>14</xdr:col>
                    <xdr:colOff>312420</xdr:colOff>
                    <xdr:row>35</xdr:row>
                    <xdr:rowOff>22860</xdr:rowOff>
                  </to>
                </anchor>
              </controlPr>
            </control>
          </mc:Choice>
        </mc:AlternateContent>
        <mc:AlternateContent xmlns:mc="http://schemas.openxmlformats.org/markup-compatibility/2006">
          <mc:Choice Requires="x14">
            <control shapeId="57463" r:id="rId39" name="Check Box 119">
              <controlPr locked="0" defaultSize="0" autoFill="0" autoLine="0" autoPict="0">
                <anchor moveWithCells="1">
                  <from>
                    <xdr:col>14</xdr:col>
                    <xdr:colOff>60960</xdr:colOff>
                    <xdr:row>34</xdr:row>
                    <xdr:rowOff>175260</xdr:rowOff>
                  </from>
                  <to>
                    <xdr:col>15</xdr:col>
                    <xdr:colOff>0</xdr:colOff>
                    <xdr:row>36</xdr:row>
                    <xdr:rowOff>22860</xdr:rowOff>
                  </to>
                </anchor>
              </controlPr>
            </control>
          </mc:Choice>
        </mc:AlternateContent>
        <mc:AlternateContent xmlns:mc="http://schemas.openxmlformats.org/markup-compatibility/2006">
          <mc:Choice Requires="x14">
            <control shapeId="57464" r:id="rId40" name="Check Box 120">
              <controlPr locked="0" defaultSize="0" autoFill="0" autoLine="0" autoPict="0">
                <anchor moveWithCells="1">
                  <from>
                    <xdr:col>2</xdr:col>
                    <xdr:colOff>38100</xdr:colOff>
                    <xdr:row>27</xdr:row>
                    <xdr:rowOff>137160</xdr:rowOff>
                  </from>
                  <to>
                    <xdr:col>2</xdr:col>
                    <xdr:colOff>350520</xdr:colOff>
                    <xdr:row>29</xdr:row>
                    <xdr:rowOff>22860</xdr:rowOff>
                  </to>
                </anchor>
              </controlPr>
            </control>
          </mc:Choice>
        </mc:AlternateContent>
        <mc:AlternateContent xmlns:mc="http://schemas.openxmlformats.org/markup-compatibility/2006">
          <mc:Choice Requires="x14">
            <control shapeId="57465" r:id="rId41" name="Check Box 121">
              <controlPr locked="0" defaultSize="0" autoFill="0" autoLine="0" autoPict="0">
                <anchor moveWithCells="1">
                  <from>
                    <xdr:col>2</xdr:col>
                    <xdr:colOff>45720</xdr:colOff>
                    <xdr:row>28</xdr:row>
                    <xdr:rowOff>175260</xdr:rowOff>
                  </from>
                  <to>
                    <xdr:col>2</xdr:col>
                    <xdr:colOff>365760</xdr:colOff>
                    <xdr:row>30</xdr:row>
                    <xdr:rowOff>38100</xdr:rowOff>
                  </to>
                </anchor>
              </controlPr>
            </control>
          </mc:Choice>
        </mc:AlternateContent>
        <mc:AlternateContent xmlns:mc="http://schemas.openxmlformats.org/markup-compatibility/2006">
          <mc:Choice Requires="x14">
            <control shapeId="57467" r:id="rId42" name="Check Box 123">
              <controlPr locked="0" defaultSize="0" autoFill="0" autoLine="0" autoPict="0">
                <anchor moveWithCells="1">
                  <from>
                    <xdr:col>2</xdr:col>
                    <xdr:colOff>38100</xdr:colOff>
                    <xdr:row>29</xdr:row>
                    <xdr:rowOff>144780</xdr:rowOff>
                  </from>
                  <to>
                    <xdr:col>2</xdr:col>
                    <xdr:colOff>350520</xdr:colOff>
                    <xdr:row>31</xdr:row>
                    <xdr:rowOff>38100</xdr:rowOff>
                  </to>
                </anchor>
              </controlPr>
            </control>
          </mc:Choice>
        </mc:AlternateContent>
        <mc:AlternateContent xmlns:mc="http://schemas.openxmlformats.org/markup-compatibility/2006">
          <mc:Choice Requires="x14">
            <control shapeId="57468" r:id="rId43" name="Check Box 124">
              <controlPr locked="0" defaultSize="0" autoFill="0" autoLine="0" autoPict="0">
                <anchor moveWithCells="1">
                  <from>
                    <xdr:col>8</xdr:col>
                    <xdr:colOff>76200</xdr:colOff>
                    <xdr:row>35</xdr:row>
                    <xdr:rowOff>175260</xdr:rowOff>
                  </from>
                  <to>
                    <xdr:col>8</xdr:col>
                    <xdr:colOff>335280</xdr:colOff>
                    <xdr:row>37</xdr:row>
                    <xdr:rowOff>22860</xdr:rowOff>
                  </to>
                </anchor>
              </controlPr>
            </control>
          </mc:Choice>
        </mc:AlternateContent>
        <mc:AlternateContent xmlns:mc="http://schemas.openxmlformats.org/markup-compatibility/2006">
          <mc:Choice Requires="x14">
            <control shapeId="57470" r:id="rId44" name="Check Box 126">
              <controlPr locked="0" defaultSize="0" autoFill="0" autoLine="0" autoPict="0">
                <anchor moveWithCells="1">
                  <from>
                    <xdr:col>3</xdr:col>
                    <xdr:colOff>76200</xdr:colOff>
                    <xdr:row>35</xdr:row>
                    <xdr:rowOff>175260</xdr:rowOff>
                  </from>
                  <to>
                    <xdr:col>3</xdr:col>
                    <xdr:colOff>335280</xdr:colOff>
                    <xdr:row>37</xdr:row>
                    <xdr:rowOff>22860</xdr:rowOff>
                  </to>
                </anchor>
              </controlPr>
            </control>
          </mc:Choice>
        </mc:AlternateContent>
        <mc:AlternateContent xmlns:mc="http://schemas.openxmlformats.org/markup-compatibility/2006">
          <mc:Choice Requires="x14">
            <control shapeId="57471" r:id="rId45" name="Check Box 127">
              <controlPr locked="0" defaultSize="0" autoFill="0" autoLine="0" autoPict="0">
                <anchor moveWithCells="1">
                  <from>
                    <xdr:col>3</xdr:col>
                    <xdr:colOff>76200</xdr:colOff>
                    <xdr:row>37</xdr:row>
                    <xdr:rowOff>7620</xdr:rowOff>
                  </from>
                  <to>
                    <xdr:col>3</xdr:col>
                    <xdr:colOff>342900</xdr:colOff>
                    <xdr:row>38</xdr:row>
                    <xdr:rowOff>45720</xdr:rowOff>
                  </to>
                </anchor>
              </controlPr>
            </control>
          </mc:Choice>
        </mc:AlternateContent>
        <mc:AlternateContent xmlns:mc="http://schemas.openxmlformats.org/markup-compatibility/2006">
          <mc:Choice Requires="x14">
            <control shapeId="57472" r:id="rId46" name="Check Box 128">
              <controlPr locked="0" defaultSize="0" autoFill="0" autoLine="0" autoPict="0">
                <anchor moveWithCells="1">
                  <from>
                    <xdr:col>3</xdr:col>
                    <xdr:colOff>76200</xdr:colOff>
                    <xdr:row>38</xdr:row>
                    <xdr:rowOff>182880</xdr:rowOff>
                  </from>
                  <to>
                    <xdr:col>3</xdr:col>
                    <xdr:colOff>335280</xdr:colOff>
                    <xdr:row>40</xdr:row>
                    <xdr:rowOff>30480</xdr:rowOff>
                  </to>
                </anchor>
              </controlPr>
            </control>
          </mc:Choice>
        </mc:AlternateContent>
        <mc:AlternateContent xmlns:mc="http://schemas.openxmlformats.org/markup-compatibility/2006">
          <mc:Choice Requires="x14">
            <control shapeId="57474" r:id="rId47" name="Check Box 130">
              <controlPr locked="0" defaultSize="0" autoFill="0" autoLine="0" autoPict="0">
                <anchor moveWithCells="1">
                  <from>
                    <xdr:col>8</xdr:col>
                    <xdr:colOff>83820</xdr:colOff>
                    <xdr:row>38</xdr:row>
                    <xdr:rowOff>160020</xdr:rowOff>
                  </from>
                  <to>
                    <xdr:col>8</xdr:col>
                    <xdr:colOff>342900</xdr:colOff>
                    <xdr:row>40</xdr:row>
                    <xdr:rowOff>7620</xdr:rowOff>
                  </to>
                </anchor>
              </controlPr>
            </control>
          </mc:Choice>
        </mc:AlternateContent>
        <mc:AlternateContent xmlns:mc="http://schemas.openxmlformats.org/markup-compatibility/2006">
          <mc:Choice Requires="x14">
            <control shapeId="57476" r:id="rId48" name="Check Box 132">
              <controlPr locked="0" defaultSize="0" autoFill="0" autoLine="0" autoPict="0">
                <anchor moveWithCells="1">
                  <from>
                    <xdr:col>14</xdr:col>
                    <xdr:colOff>76200</xdr:colOff>
                    <xdr:row>38</xdr:row>
                    <xdr:rowOff>175260</xdr:rowOff>
                  </from>
                  <to>
                    <xdr:col>15</xdr:col>
                    <xdr:colOff>22860</xdr:colOff>
                    <xdr:row>40</xdr:row>
                    <xdr:rowOff>22860</xdr:rowOff>
                  </to>
                </anchor>
              </controlPr>
            </control>
          </mc:Choice>
        </mc:AlternateContent>
        <mc:AlternateContent xmlns:mc="http://schemas.openxmlformats.org/markup-compatibility/2006">
          <mc:Choice Requires="x14">
            <control shapeId="57477" r:id="rId49" name="Check Box 133">
              <controlPr locked="0" defaultSize="0" autoFill="0" autoLine="0" autoPict="0">
                <anchor moveWithCells="1">
                  <from>
                    <xdr:col>8</xdr:col>
                    <xdr:colOff>83820</xdr:colOff>
                    <xdr:row>36</xdr:row>
                    <xdr:rowOff>182880</xdr:rowOff>
                  </from>
                  <to>
                    <xdr:col>8</xdr:col>
                    <xdr:colOff>342900</xdr:colOff>
                    <xdr:row>38</xdr:row>
                    <xdr:rowOff>30480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59999389629810485"/>
    <pageSetUpPr fitToPage="1"/>
  </sheetPr>
  <dimension ref="B1:CB1465"/>
  <sheetViews>
    <sheetView showGridLines="0" view="pageLayout" topLeftCell="A32" zoomScaleNormal="120" workbookViewId="0">
      <selection activeCell="L23" sqref="L23"/>
    </sheetView>
  </sheetViews>
  <sheetFormatPr defaultRowHeight="10.199999999999999" x14ac:dyDescent="0.2"/>
  <cols>
    <col min="1" max="1" width="3" style="605" customWidth="1"/>
    <col min="2" max="2" width="9.44140625" style="602" bestFit="1" customWidth="1"/>
    <col min="3" max="3" width="24.5546875" style="605" customWidth="1"/>
    <col min="4" max="8" width="5.6640625" style="605" customWidth="1"/>
    <col min="9" max="9" width="29.44140625" style="605" bestFit="1" customWidth="1"/>
    <col min="10" max="80" width="9.109375" style="606"/>
    <col min="81" max="253" width="9.109375" style="605"/>
    <col min="254" max="254" width="12.6640625" style="605" customWidth="1"/>
    <col min="255" max="255" width="52.33203125" style="605" customWidth="1"/>
    <col min="256" max="256" width="6.33203125" style="605" customWidth="1"/>
    <col min="257" max="257" width="6.6640625" style="605" customWidth="1"/>
    <col min="258" max="258" width="7.5546875" style="605" customWidth="1"/>
    <col min="259" max="259" width="67.109375" style="605" customWidth="1"/>
    <col min="260" max="260" width="44.33203125" style="605" customWidth="1"/>
    <col min="261" max="261" width="49.6640625" style="605" customWidth="1"/>
    <col min="262" max="262" width="57.33203125" style="605" customWidth="1"/>
    <col min="263" max="263" width="52" style="605" customWidth="1"/>
    <col min="264" max="264" width="75.44140625" style="605" customWidth="1"/>
    <col min="265" max="265" width="15" style="605" customWidth="1"/>
    <col min="266" max="509" width="9.109375" style="605"/>
    <col min="510" max="510" width="12.6640625" style="605" customWidth="1"/>
    <col min="511" max="511" width="52.33203125" style="605" customWidth="1"/>
    <col min="512" max="512" width="6.33203125" style="605" customWidth="1"/>
    <col min="513" max="513" width="6.6640625" style="605" customWidth="1"/>
    <col min="514" max="514" width="7.5546875" style="605" customWidth="1"/>
    <col min="515" max="515" width="67.109375" style="605" customWidth="1"/>
    <col min="516" max="516" width="44.33203125" style="605" customWidth="1"/>
    <col min="517" max="517" width="49.6640625" style="605" customWidth="1"/>
    <col min="518" max="518" width="57.33203125" style="605" customWidth="1"/>
    <col min="519" max="519" width="52" style="605" customWidth="1"/>
    <col min="520" max="520" width="75.44140625" style="605" customWidth="1"/>
    <col min="521" max="521" width="15" style="605" customWidth="1"/>
    <col min="522" max="765" width="9.109375" style="605"/>
    <col min="766" max="766" width="12.6640625" style="605" customWidth="1"/>
    <col min="767" max="767" width="52.33203125" style="605" customWidth="1"/>
    <col min="768" max="768" width="6.33203125" style="605" customWidth="1"/>
    <col min="769" max="769" width="6.6640625" style="605" customWidth="1"/>
    <col min="770" max="770" width="7.5546875" style="605" customWidth="1"/>
    <col min="771" max="771" width="67.109375" style="605" customWidth="1"/>
    <col min="772" max="772" width="44.33203125" style="605" customWidth="1"/>
    <col min="773" max="773" width="49.6640625" style="605" customWidth="1"/>
    <col min="774" max="774" width="57.33203125" style="605" customWidth="1"/>
    <col min="775" max="775" width="52" style="605" customWidth="1"/>
    <col min="776" max="776" width="75.44140625" style="605" customWidth="1"/>
    <col min="777" max="777" width="15" style="605" customWidth="1"/>
    <col min="778" max="1021" width="9.109375" style="605"/>
    <col min="1022" max="1022" width="12.6640625" style="605" customWidth="1"/>
    <col min="1023" max="1023" width="52.33203125" style="605" customWidth="1"/>
    <col min="1024" max="1024" width="6.33203125" style="605" customWidth="1"/>
    <col min="1025" max="1025" width="6.6640625" style="605" customWidth="1"/>
    <col min="1026" max="1026" width="7.5546875" style="605" customWidth="1"/>
    <col min="1027" max="1027" width="67.109375" style="605" customWidth="1"/>
    <col min="1028" max="1028" width="44.33203125" style="605" customWidth="1"/>
    <col min="1029" max="1029" width="49.6640625" style="605" customWidth="1"/>
    <col min="1030" max="1030" width="57.33203125" style="605" customWidth="1"/>
    <col min="1031" max="1031" width="52" style="605" customWidth="1"/>
    <col min="1032" max="1032" width="75.44140625" style="605" customWidth="1"/>
    <col min="1033" max="1033" width="15" style="605" customWidth="1"/>
    <col min="1034" max="1277" width="9.109375" style="605"/>
    <col min="1278" max="1278" width="12.6640625" style="605" customWidth="1"/>
    <col min="1279" max="1279" width="52.33203125" style="605" customWidth="1"/>
    <col min="1280" max="1280" width="6.33203125" style="605" customWidth="1"/>
    <col min="1281" max="1281" width="6.6640625" style="605" customWidth="1"/>
    <col min="1282" max="1282" width="7.5546875" style="605" customWidth="1"/>
    <col min="1283" max="1283" width="67.109375" style="605" customWidth="1"/>
    <col min="1284" max="1284" width="44.33203125" style="605" customWidth="1"/>
    <col min="1285" max="1285" width="49.6640625" style="605" customWidth="1"/>
    <col min="1286" max="1286" width="57.33203125" style="605" customWidth="1"/>
    <col min="1287" max="1287" width="52" style="605" customWidth="1"/>
    <col min="1288" max="1288" width="75.44140625" style="605" customWidth="1"/>
    <col min="1289" max="1289" width="15" style="605" customWidth="1"/>
    <col min="1290" max="1533" width="9.109375" style="605"/>
    <col min="1534" max="1534" width="12.6640625" style="605" customWidth="1"/>
    <col min="1535" max="1535" width="52.33203125" style="605" customWidth="1"/>
    <col min="1536" max="1536" width="6.33203125" style="605" customWidth="1"/>
    <col min="1537" max="1537" width="6.6640625" style="605" customWidth="1"/>
    <col min="1538" max="1538" width="7.5546875" style="605" customWidth="1"/>
    <col min="1539" max="1539" width="67.109375" style="605" customWidth="1"/>
    <col min="1540" max="1540" width="44.33203125" style="605" customWidth="1"/>
    <col min="1541" max="1541" width="49.6640625" style="605" customWidth="1"/>
    <col min="1542" max="1542" width="57.33203125" style="605" customWidth="1"/>
    <col min="1543" max="1543" width="52" style="605" customWidth="1"/>
    <col min="1544" max="1544" width="75.44140625" style="605" customWidth="1"/>
    <col min="1545" max="1545" width="15" style="605" customWidth="1"/>
    <col min="1546" max="1789" width="9.109375" style="605"/>
    <col min="1790" max="1790" width="12.6640625" style="605" customWidth="1"/>
    <col min="1791" max="1791" width="52.33203125" style="605" customWidth="1"/>
    <col min="1792" max="1792" width="6.33203125" style="605" customWidth="1"/>
    <col min="1793" max="1793" width="6.6640625" style="605" customWidth="1"/>
    <col min="1794" max="1794" width="7.5546875" style="605" customWidth="1"/>
    <col min="1795" max="1795" width="67.109375" style="605" customWidth="1"/>
    <col min="1796" max="1796" width="44.33203125" style="605" customWidth="1"/>
    <col min="1797" max="1797" width="49.6640625" style="605" customWidth="1"/>
    <col min="1798" max="1798" width="57.33203125" style="605" customWidth="1"/>
    <col min="1799" max="1799" width="52" style="605" customWidth="1"/>
    <col min="1800" max="1800" width="75.44140625" style="605" customWidth="1"/>
    <col min="1801" max="1801" width="15" style="605" customWidth="1"/>
    <col min="1802" max="2045" width="9.109375" style="605"/>
    <col min="2046" max="2046" width="12.6640625" style="605" customWidth="1"/>
    <col min="2047" max="2047" width="52.33203125" style="605" customWidth="1"/>
    <col min="2048" max="2048" width="6.33203125" style="605" customWidth="1"/>
    <col min="2049" max="2049" width="6.6640625" style="605" customWidth="1"/>
    <col min="2050" max="2050" width="7.5546875" style="605" customWidth="1"/>
    <col min="2051" max="2051" width="67.109375" style="605" customWidth="1"/>
    <col min="2052" max="2052" width="44.33203125" style="605" customWidth="1"/>
    <col min="2053" max="2053" width="49.6640625" style="605" customWidth="1"/>
    <col min="2054" max="2054" width="57.33203125" style="605" customWidth="1"/>
    <col min="2055" max="2055" width="52" style="605" customWidth="1"/>
    <col min="2056" max="2056" width="75.44140625" style="605" customWidth="1"/>
    <col min="2057" max="2057" width="15" style="605" customWidth="1"/>
    <col min="2058" max="2301" width="9.109375" style="605"/>
    <col min="2302" max="2302" width="12.6640625" style="605" customWidth="1"/>
    <col min="2303" max="2303" width="52.33203125" style="605" customWidth="1"/>
    <col min="2304" max="2304" width="6.33203125" style="605" customWidth="1"/>
    <col min="2305" max="2305" width="6.6640625" style="605" customWidth="1"/>
    <col min="2306" max="2306" width="7.5546875" style="605" customWidth="1"/>
    <col min="2307" max="2307" width="67.109375" style="605" customWidth="1"/>
    <col min="2308" max="2308" width="44.33203125" style="605" customWidth="1"/>
    <col min="2309" max="2309" width="49.6640625" style="605" customWidth="1"/>
    <col min="2310" max="2310" width="57.33203125" style="605" customWidth="1"/>
    <col min="2311" max="2311" width="52" style="605" customWidth="1"/>
    <col min="2312" max="2312" width="75.44140625" style="605" customWidth="1"/>
    <col min="2313" max="2313" width="15" style="605" customWidth="1"/>
    <col min="2314" max="2557" width="9.109375" style="605"/>
    <col min="2558" max="2558" width="12.6640625" style="605" customWidth="1"/>
    <col min="2559" max="2559" width="52.33203125" style="605" customWidth="1"/>
    <col min="2560" max="2560" width="6.33203125" style="605" customWidth="1"/>
    <col min="2561" max="2561" width="6.6640625" style="605" customWidth="1"/>
    <col min="2562" max="2562" width="7.5546875" style="605" customWidth="1"/>
    <col min="2563" max="2563" width="67.109375" style="605" customWidth="1"/>
    <col min="2564" max="2564" width="44.33203125" style="605" customWidth="1"/>
    <col min="2565" max="2565" width="49.6640625" style="605" customWidth="1"/>
    <col min="2566" max="2566" width="57.33203125" style="605" customWidth="1"/>
    <col min="2567" max="2567" width="52" style="605" customWidth="1"/>
    <col min="2568" max="2568" width="75.44140625" style="605" customWidth="1"/>
    <col min="2569" max="2569" width="15" style="605" customWidth="1"/>
    <col min="2570" max="2813" width="9.109375" style="605"/>
    <col min="2814" max="2814" width="12.6640625" style="605" customWidth="1"/>
    <col min="2815" max="2815" width="52.33203125" style="605" customWidth="1"/>
    <col min="2816" max="2816" width="6.33203125" style="605" customWidth="1"/>
    <col min="2817" max="2817" width="6.6640625" style="605" customWidth="1"/>
    <col min="2818" max="2818" width="7.5546875" style="605" customWidth="1"/>
    <col min="2819" max="2819" width="67.109375" style="605" customWidth="1"/>
    <col min="2820" max="2820" width="44.33203125" style="605" customWidth="1"/>
    <col min="2821" max="2821" width="49.6640625" style="605" customWidth="1"/>
    <col min="2822" max="2822" width="57.33203125" style="605" customWidth="1"/>
    <col min="2823" max="2823" width="52" style="605" customWidth="1"/>
    <col min="2824" max="2824" width="75.44140625" style="605" customWidth="1"/>
    <col min="2825" max="2825" width="15" style="605" customWidth="1"/>
    <col min="2826" max="3069" width="9.109375" style="605"/>
    <col min="3070" max="3070" width="12.6640625" style="605" customWidth="1"/>
    <col min="3071" max="3071" width="52.33203125" style="605" customWidth="1"/>
    <col min="3072" max="3072" width="6.33203125" style="605" customWidth="1"/>
    <col min="3073" max="3073" width="6.6640625" style="605" customWidth="1"/>
    <col min="3074" max="3074" width="7.5546875" style="605" customWidth="1"/>
    <col min="3075" max="3075" width="67.109375" style="605" customWidth="1"/>
    <col min="3076" max="3076" width="44.33203125" style="605" customWidth="1"/>
    <col min="3077" max="3077" width="49.6640625" style="605" customWidth="1"/>
    <col min="3078" max="3078" width="57.33203125" style="605" customWidth="1"/>
    <col min="3079" max="3079" width="52" style="605" customWidth="1"/>
    <col min="3080" max="3080" width="75.44140625" style="605" customWidth="1"/>
    <col min="3081" max="3081" width="15" style="605" customWidth="1"/>
    <col min="3082" max="3325" width="9.109375" style="605"/>
    <col min="3326" max="3326" width="12.6640625" style="605" customWidth="1"/>
    <col min="3327" max="3327" width="52.33203125" style="605" customWidth="1"/>
    <col min="3328" max="3328" width="6.33203125" style="605" customWidth="1"/>
    <col min="3329" max="3329" width="6.6640625" style="605" customWidth="1"/>
    <col min="3330" max="3330" width="7.5546875" style="605" customWidth="1"/>
    <col min="3331" max="3331" width="67.109375" style="605" customWidth="1"/>
    <col min="3332" max="3332" width="44.33203125" style="605" customWidth="1"/>
    <col min="3333" max="3333" width="49.6640625" style="605" customWidth="1"/>
    <col min="3334" max="3334" width="57.33203125" style="605" customWidth="1"/>
    <col min="3335" max="3335" width="52" style="605" customWidth="1"/>
    <col min="3336" max="3336" width="75.44140625" style="605" customWidth="1"/>
    <col min="3337" max="3337" width="15" style="605" customWidth="1"/>
    <col min="3338" max="3581" width="9.109375" style="605"/>
    <col min="3582" max="3582" width="12.6640625" style="605" customWidth="1"/>
    <col min="3583" max="3583" width="52.33203125" style="605" customWidth="1"/>
    <col min="3584" max="3584" width="6.33203125" style="605" customWidth="1"/>
    <col min="3585" max="3585" width="6.6640625" style="605" customWidth="1"/>
    <col min="3586" max="3586" width="7.5546875" style="605" customWidth="1"/>
    <col min="3587" max="3587" width="67.109375" style="605" customWidth="1"/>
    <col min="3588" max="3588" width="44.33203125" style="605" customWidth="1"/>
    <col min="3589" max="3589" width="49.6640625" style="605" customWidth="1"/>
    <col min="3590" max="3590" width="57.33203125" style="605" customWidth="1"/>
    <col min="3591" max="3591" width="52" style="605" customWidth="1"/>
    <col min="3592" max="3592" width="75.44140625" style="605" customWidth="1"/>
    <col min="3593" max="3593" width="15" style="605" customWidth="1"/>
    <col min="3594" max="3837" width="9.109375" style="605"/>
    <col min="3838" max="3838" width="12.6640625" style="605" customWidth="1"/>
    <col min="3839" max="3839" width="52.33203125" style="605" customWidth="1"/>
    <col min="3840" max="3840" width="6.33203125" style="605" customWidth="1"/>
    <col min="3841" max="3841" width="6.6640625" style="605" customWidth="1"/>
    <col min="3842" max="3842" width="7.5546875" style="605" customWidth="1"/>
    <col min="3843" max="3843" width="67.109375" style="605" customWidth="1"/>
    <col min="3844" max="3844" width="44.33203125" style="605" customWidth="1"/>
    <col min="3845" max="3845" width="49.6640625" style="605" customWidth="1"/>
    <col min="3846" max="3846" width="57.33203125" style="605" customWidth="1"/>
    <col min="3847" max="3847" width="52" style="605" customWidth="1"/>
    <col min="3848" max="3848" width="75.44140625" style="605" customWidth="1"/>
    <col min="3849" max="3849" width="15" style="605" customWidth="1"/>
    <col min="3850" max="4093" width="9.109375" style="605"/>
    <col min="4094" max="4094" width="12.6640625" style="605" customWidth="1"/>
    <col min="4095" max="4095" width="52.33203125" style="605" customWidth="1"/>
    <col min="4096" max="4096" width="6.33203125" style="605" customWidth="1"/>
    <col min="4097" max="4097" width="6.6640625" style="605" customWidth="1"/>
    <col min="4098" max="4098" width="7.5546875" style="605" customWidth="1"/>
    <col min="4099" max="4099" width="67.109375" style="605" customWidth="1"/>
    <col min="4100" max="4100" width="44.33203125" style="605" customWidth="1"/>
    <col min="4101" max="4101" width="49.6640625" style="605" customWidth="1"/>
    <col min="4102" max="4102" width="57.33203125" style="605" customWidth="1"/>
    <col min="4103" max="4103" width="52" style="605" customWidth="1"/>
    <col min="4104" max="4104" width="75.44140625" style="605" customWidth="1"/>
    <col min="4105" max="4105" width="15" style="605" customWidth="1"/>
    <col min="4106" max="4349" width="9.109375" style="605"/>
    <col min="4350" max="4350" width="12.6640625" style="605" customWidth="1"/>
    <col min="4351" max="4351" width="52.33203125" style="605" customWidth="1"/>
    <col min="4352" max="4352" width="6.33203125" style="605" customWidth="1"/>
    <col min="4353" max="4353" width="6.6640625" style="605" customWidth="1"/>
    <col min="4354" max="4354" width="7.5546875" style="605" customWidth="1"/>
    <col min="4355" max="4355" width="67.109375" style="605" customWidth="1"/>
    <col min="4356" max="4356" width="44.33203125" style="605" customWidth="1"/>
    <col min="4357" max="4357" width="49.6640625" style="605" customWidth="1"/>
    <col min="4358" max="4358" width="57.33203125" style="605" customWidth="1"/>
    <col min="4359" max="4359" width="52" style="605" customWidth="1"/>
    <col min="4360" max="4360" width="75.44140625" style="605" customWidth="1"/>
    <col min="4361" max="4361" width="15" style="605" customWidth="1"/>
    <col min="4362" max="4605" width="9.109375" style="605"/>
    <col min="4606" max="4606" width="12.6640625" style="605" customWidth="1"/>
    <col min="4607" max="4607" width="52.33203125" style="605" customWidth="1"/>
    <col min="4608" max="4608" width="6.33203125" style="605" customWidth="1"/>
    <col min="4609" max="4609" width="6.6640625" style="605" customWidth="1"/>
    <col min="4610" max="4610" width="7.5546875" style="605" customWidth="1"/>
    <col min="4611" max="4611" width="67.109375" style="605" customWidth="1"/>
    <col min="4612" max="4612" width="44.33203125" style="605" customWidth="1"/>
    <col min="4613" max="4613" width="49.6640625" style="605" customWidth="1"/>
    <col min="4614" max="4614" width="57.33203125" style="605" customWidth="1"/>
    <col min="4615" max="4615" width="52" style="605" customWidth="1"/>
    <col min="4616" max="4616" width="75.44140625" style="605" customWidth="1"/>
    <col min="4617" max="4617" width="15" style="605" customWidth="1"/>
    <col min="4618" max="4861" width="9.109375" style="605"/>
    <col min="4862" max="4862" width="12.6640625" style="605" customWidth="1"/>
    <col min="4863" max="4863" width="52.33203125" style="605" customWidth="1"/>
    <col min="4864" max="4864" width="6.33203125" style="605" customWidth="1"/>
    <col min="4865" max="4865" width="6.6640625" style="605" customWidth="1"/>
    <col min="4866" max="4866" width="7.5546875" style="605" customWidth="1"/>
    <col min="4867" max="4867" width="67.109375" style="605" customWidth="1"/>
    <col min="4868" max="4868" width="44.33203125" style="605" customWidth="1"/>
    <col min="4869" max="4869" width="49.6640625" style="605" customWidth="1"/>
    <col min="4870" max="4870" width="57.33203125" style="605" customWidth="1"/>
    <col min="4871" max="4871" width="52" style="605" customWidth="1"/>
    <col min="4872" max="4872" width="75.44140625" style="605" customWidth="1"/>
    <col min="4873" max="4873" width="15" style="605" customWidth="1"/>
    <col min="4874" max="5117" width="9.109375" style="605"/>
    <col min="5118" max="5118" width="12.6640625" style="605" customWidth="1"/>
    <col min="5119" max="5119" width="52.33203125" style="605" customWidth="1"/>
    <col min="5120" max="5120" width="6.33203125" style="605" customWidth="1"/>
    <col min="5121" max="5121" width="6.6640625" style="605" customWidth="1"/>
    <col min="5122" max="5122" width="7.5546875" style="605" customWidth="1"/>
    <col min="5123" max="5123" width="67.109375" style="605" customWidth="1"/>
    <col min="5124" max="5124" width="44.33203125" style="605" customWidth="1"/>
    <col min="5125" max="5125" width="49.6640625" style="605" customWidth="1"/>
    <col min="5126" max="5126" width="57.33203125" style="605" customWidth="1"/>
    <col min="5127" max="5127" width="52" style="605" customWidth="1"/>
    <col min="5128" max="5128" width="75.44140625" style="605" customWidth="1"/>
    <col min="5129" max="5129" width="15" style="605" customWidth="1"/>
    <col min="5130" max="5373" width="9.109375" style="605"/>
    <col min="5374" max="5374" width="12.6640625" style="605" customWidth="1"/>
    <col min="5375" max="5375" width="52.33203125" style="605" customWidth="1"/>
    <col min="5376" max="5376" width="6.33203125" style="605" customWidth="1"/>
    <col min="5377" max="5377" width="6.6640625" style="605" customWidth="1"/>
    <col min="5378" max="5378" width="7.5546875" style="605" customWidth="1"/>
    <col min="5379" max="5379" width="67.109375" style="605" customWidth="1"/>
    <col min="5380" max="5380" width="44.33203125" style="605" customWidth="1"/>
    <col min="5381" max="5381" width="49.6640625" style="605" customWidth="1"/>
    <col min="5382" max="5382" width="57.33203125" style="605" customWidth="1"/>
    <col min="5383" max="5383" width="52" style="605" customWidth="1"/>
    <col min="5384" max="5384" width="75.44140625" style="605" customWidth="1"/>
    <col min="5385" max="5385" width="15" style="605" customWidth="1"/>
    <col min="5386" max="5629" width="9.109375" style="605"/>
    <col min="5630" max="5630" width="12.6640625" style="605" customWidth="1"/>
    <col min="5631" max="5631" width="52.33203125" style="605" customWidth="1"/>
    <col min="5632" max="5632" width="6.33203125" style="605" customWidth="1"/>
    <col min="5633" max="5633" width="6.6640625" style="605" customWidth="1"/>
    <col min="5634" max="5634" width="7.5546875" style="605" customWidth="1"/>
    <col min="5635" max="5635" width="67.109375" style="605" customWidth="1"/>
    <col min="5636" max="5636" width="44.33203125" style="605" customWidth="1"/>
    <col min="5637" max="5637" width="49.6640625" style="605" customWidth="1"/>
    <col min="5638" max="5638" width="57.33203125" style="605" customWidth="1"/>
    <col min="5639" max="5639" width="52" style="605" customWidth="1"/>
    <col min="5640" max="5640" width="75.44140625" style="605" customWidth="1"/>
    <col min="5641" max="5641" width="15" style="605" customWidth="1"/>
    <col min="5642" max="5885" width="9.109375" style="605"/>
    <col min="5886" max="5886" width="12.6640625" style="605" customWidth="1"/>
    <col min="5887" max="5887" width="52.33203125" style="605" customWidth="1"/>
    <col min="5888" max="5888" width="6.33203125" style="605" customWidth="1"/>
    <col min="5889" max="5889" width="6.6640625" style="605" customWidth="1"/>
    <col min="5890" max="5890" width="7.5546875" style="605" customWidth="1"/>
    <col min="5891" max="5891" width="67.109375" style="605" customWidth="1"/>
    <col min="5892" max="5892" width="44.33203125" style="605" customWidth="1"/>
    <col min="5893" max="5893" width="49.6640625" style="605" customWidth="1"/>
    <col min="5894" max="5894" width="57.33203125" style="605" customWidth="1"/>
    <col min="5895" max="5895" width="52" style="605" customWidth="1"/>
    <col min="5896" max="5896" width="75.44140625" style="605" customWidth="1"/>
    <col min="5897" max="5897" width="15" style="605" customWidth="1"/>
    <col min="5898" max="6141" width="9.109375" style="605"/>
    <col min="6142" max="6142" width="12.6640625" style="605" customWidth="1"/>
    <col min="6143" max="6143" width="52.33203125" style="605" customWidth="1"/>
    <col min="6144" max="6144" width="6.33203125" style="605" customWidth="1"/>
    <col min="6145" max="6145" width="6.6640625" style="605" customWidth="1"/>
    <col min="6146" max="6146" width="7.5546875" style="605" customWidth="1"/>
    <col min="6147" max="6147" width="67.109375" style="605" customWidth="1"/>
    <col min="6148" max="6148" width="44.33203125" style="605" customWidth="1"/>
    <col min="6149" max="6149" width="49.6640625" style="605" customWidth="1"/>
    <col min="6150" max="6150" width="57.33203125" style="605" customWidth="1"/>
    <col min="6151" max="6151" width="52" style="605" customWidth="1"/>
    <col min="6152" max="6152" width="75.44140625" style="605" customWidth="1"/>
    <col min="6153" max="6153" width="15" style="605" customWidth="1"/>
    <col min="6154" max="6397" width="9.109375" style="605"/>
    <col min="6398" max="6398" width="12.6640625" style="605" customWidth="1"/>
    <col min="6399" max="6399" width="52.33203125" style="605" customWidth="1"/>
    <col min="6400" max="6400" width="6.33203125" style="605" customWidth="1"/>
    <col min="6401" max="6401" width="6.6640625" style="605" customWidth="1"/>
    <col min="6402" max="6402" width="7.5546875" style="605" customWidth="1"/>
    <col min="6403" max="6403" width="67.109375" style="605" customWidth="1"/>
    <col min="6404" max="6404" width="44.33203125" style="605" customWidth="1"/>
    <col min="6405" max="6405" width="49.6640625" style="605" customWidth="1"/>
    <col min="6406" max="6406" width="57.33203125" style="605" customWidth="1"/>
    <col min="6407" max="6407" width="52" style="605" customWidth="1"/>
    <col min="6408" max="6408" width="75.44140625" style="605" customWidth="1"/>
    <col min="6409" max="6409" width="15" style="605" customWidth="1"/>
    <col min="6410" max="6653" width="9.109375" style="605"/>
    <col min="6654" max="6654" width="12.6640625" style="605" customWidth="1"/>
    <col min="6655" max="6655" width="52.33203125" style="605" customWidth="1"/>
    <col min="6656" max="6656" width="6.33203125" style="605" customWidth="1"/>
    <col min="6657" max="6657" width="6.6640625" style="605" customWidth="1"/>
    <col min="6658" max="6658" width="7.5546875" style="605" customWidth="1"/>
    <col min="6659" max="6659" width="67.109375" style="605" customWidth="1"/>
    <col min="6660" max="6660" width="44.33203125" style="605" customWidth="1"/>
    <col min="6661" max="6661" width="49.6640625" style="605" customWidth="1"/>
    <col min="6662" max="6662" width="57.33203125" style="605" customWidth="1"/>
    <col min="6663" max="6663" width="52" style="605" customWidth="1"/>
    <col min="6664" max="6664" width="75.44140625" style="605" customWidth="1"/>
    <col min="6665" max="6665" width="15" style="605" customWidth="1"/>
    <col min="6666" max="6909" width="9.109375" style="605"/>
    <col min="6910" max="6910" width="12.6640625" style="605" customWidth="1"/>
    <col min="6911" max="6911" width="52.33203125" style="605" customWidth="1"/>
    <col min="6912" max="6912" width="6.33203125" style="605" customWidth="1"/>
    <col min="6913" max="6913" width="6.6640625" style="605" customWidth="1"/>
    <col min="6914" max="6914" width="7.5546875" style="605" customWidth="1"/>
    <col min="6915" max="6915" width="67.109375" style="605" customWidth="1"/>
    <col min="6916" max="6916" width="44.33203125" style="605" customWidth="1"/>
    <col min="6917" max="6917" width="49.6640625" style="605" customWidth="1"/>
    <col min="6918" max="6918" width="57.33203125" style="605" customWidth="1"/>
    <col min="6919" max="6919" width="52" style="605" customWidth="1"/>
    <col min="6920" max="6920" width="75.44140625" style="605" customWidth="1"/>
    <col min="6921" max="6921" width="15" style="605" customWidth="1"/>
    <col min="6922" max="7165" width="9.109375" style="605"/>
    <col min="7166" max="7166" width="12.6640625" style="605" customWidth="1"/>
    <col min="7167" max="7167" width="52.33203125" style="605" customWidth="1"/>
    <col min="7168" max="7168" width="6.33203125" style="605" customWidth="1"/>
    <col min="7169" max="7169" width="6.6640625" style="605" customWidth="1"/>
    <col min="7170" max="7170" width="7.5546875" style="605" customWidth="1"/>
    <col min="7171" max="7171" width="67.109375" style="605" customWidth="1"/>
    <col min="7172" max="7172" width="44.33203125" style="605" customWidth="1"/>
    <col min="7173" max="7173" width="49.6640625" style="605" customWidth="1"/>
    <col min="7174" max="7174" width="57.33203125" style="605" customWidth="1"/>
    <col min="7175" max="7175" width="52" style="605" customWidth="1"/>
    <col min="7176" max="7176" width="75.44140625" style="605" customWidth="1"/>
    <col min="7177" max="7177" width="15" style="605" customWidth="1"/>
    <col min="7178" max="7421" width="9.109375" style="605"/>
    <col min="7422" max="7422" width="12.6640625" style="605" customWidth="1"/>
    <col min="7423" max="7423" width="52.33203125" style="605" customWidth="1"/>
    <col min="7424" max="7424" width="6.33203125" style="605" customWidth="1"/>
    <col min="7425" max="7425" width="6.6640625" style="605" customWidth="1"/>
    <col min="7426" max="7426" width="7.5546875" style="605" customWidth="1"/>
    <col min="7427" max="7427" width="67.109375" style="605" customWidth="1"/>
    <col min="7428" max="7428" width="44.33203125" style="605" customWidth="1"/>
    <col min="7429" max="7429" width="49.6640625" style="605" customWidth="1"/>
    <col min="7430" max="7430" width="57.33203125" style="605" customWidth="1"/>
    <col min="7431" max="7431" width="52" style="605" customWidth="1"/>
    <col min="7432" max="7432" width="75.44140625" style="605" customWidth="1"/>
    <col min="7433" max="7433" width="15" style="605" customWidth="1"/>
    <col min="7434" max="7677" width="9.109375" style="605"/>
    <col min="7678" max="7678" width="12.6640625" style="605" customWidth="1"/>
    <col min="7679" max="7679" width="52.33203125" style="605" customWidth="1"/>
    <col min="7680" max="7680" width="6.33203125" style="605" customWidth="1"/>
    <col min="7681" max="7681" width="6.6640625" style="605" customWidth="1"/>
    <col min="7682" max="7682" width="7.5546875" style="605" customWidth="1"/>
    <col min="7683" max="7683" width="67.109375" style="605" customWidth="1"/>
    <col min="7684" max="7684" width="44.33203125" style="605" customWidth="1"/>
    <col min="7685" max="7685" width="49.6640625" style="605" customWidth="1"/>
    <col min="7686" max="7686" width="57.33203125" style="605" customWidth="1"/>
    <col min="7687" max="7687" width="52" style="605" customWidth="1"/>
    <col min="7688" max="7688" width="75.44140625" style="605" customWidth="1"/>
    <col min="7689" max="7689" width="15" style="605" customWidth="1"/>
    <col min="7690" max="7933" width="9.109375" style="605"/>
    <col min="7934" max="7934" width="12.6640625" style="605" customWidth="1"/>
    <col min="7935" max="7935" width="52.33203125" style="605" customWidth="1"/>
    <col min="7936" max="7936" width="6.33203125" style="605" customWidth="1"/>
    <col min="7937" max="7937" width="6.6640625" style="605" customWidth="1"/>
    <col min="7938" max="7938" width="7.5546875" style="605" customWidth="1"/>
    <col min="7939" max="7939" width="67.109375" style="605" customWidth="1"/>
    <col min="7940" max="7940" width="44.33203125" style="605" customWidth="1"/>
    <col min="7941" max="7941" width="49.6640625" style="605" customWidth="1"/>
    <col min="7942" max="7942" width="57.33203125" style="605" customWidth="1"/>
    <col min="7943" max="7943" width="52" style="605" customWidth="1"/>
    <col min="7944" max="7944" width="75.44140625" style="605" customWidth="1"/>
    <col min="7945" max="7945" width="15" style="605" customWidth="1"/>
    <col min="7946" max="8189" width="9.109375" style="605"/>
    <col min="8190" max="8190" width="12.6640625" style="605" customWidth="1"/>
    <col min="8191" max="8191" width="52.33203125" style="605" customWidth="1"/>
    <col min="8192" max="8192" width="6.33203125" style="605" customWidth="1"/>
    <col min="8193" max="8193" width="6.6640625" style="605" customWidth="1"/>
    <col min="8194" max="8194" width="7.5546875" style="605" customWidth="1"/>
    <col min="8195" max="8195" width="67.109375" style="605" customWidth="1"/>
    <col min="8196" max="8196" width="44.33203125" style="605" customWidth="1"/>
    <col min="8197" max="8197" width="49.6640625" style="605" customWidth="1"/>
    <col min="8198" max="8198" width="57.33203125" style="605" customWidth="1"/>
    <col min="8199" max="8199" width="52" style="605" customWidth="1"/>
    <col min="8200" max="8200" width="75.44140625" style="605" customWidth="1"/>
    <col min="8201" max="8201" width="15" style="605" customWidth="1"/>
    <col min="8202" max="8445" width="9.109375" style="605"/>
    <col min="8446" max="8446" width="12.6640625" style="605" customWidth="1"/>
    <col min="8447" max="8447" width="52.33203125" style="605" customWidth="1"/>
    <col min="8448" max="8448" width="6.33203125" style="605" customWidth="1"/>
    <col min="8449" max="8449" width="6.6640625" style="605" customWidth="1"/>
    <col min="8450" max="8450" width="7.5546875" style="605" customWidth="1"/>
    <col min="8451" max="8451" width="67.109375" style="605" customWidth="1"/>
    <col min="8452" max="8452" width="44.33203125" style="605" customWidth="1"/>
    <col min="8453" max="8453" width="49.6640625" style="605" customWidth="1"/>
    <col min="8454" max="8454" width="57.33203125" style="605" customWidth="1"/>
    <col min="8455" max="8455" width="52" style="605" customWidth="1"/>
    <col min="8456" max="8456" width="75.44140625" style="605" customWidth="1"/>
    <col min="8457" max="8457" width="15" style="605" customWidth="1"/>
    <col min="8458" max="8701" width="9.109375" style="605"/>
    <col min="8702" max="8702" width="12.6640625" style="605" customWidth="1"/>
    <col min="8703" max="8703" width="52.33203125" style="605" customWidth="1"/>
    <col min="8704" max="8704" width="6.33203125" style="605" customWidth="1"/>
    <col min="8705" max="8705" width="6.6640625" style="605" customWidth="1"/>
    <col min="8706" max="8706" width="7.5546875" style="605" customWidth="1"/>
    <col min="8707" max="8707" width="67.109375" style="605" customWidth="1"/>
    <col min="8708" max="8708" width="44.33203125" style="605" customWidth="1"/>
    <col min="8709" max="8709" width="49.6640625" style="605" customWidth="1"/>
    <col min="8710" max="8710" width="57.33203125" style="605" customWidth="1"/>
    <col min="8711" max="8711" width="52" style="605" customWidth="1"/>
    <col min="8712" max="8712" width="75.44140625" style="605" customWidth="1"/>
    <col min="8713" max="8713" width="15" style="605" customWidth="1"/>
    <col min="8714" max="8957" width="9.109375" style="605"/>
    <col min="8958" max="8958" width="12.6640625" style="605" customWidth="1"/>
    <col min="8959" max="8959" width="52.33203125" style="605" customWidth="1"/>
    <col min="8960" max="8960" width="6.33203125" style="605" customWidth="1"/>
    <col min="8961" max="8961" width="6.6640625" style="605" customWidth="1"/>
    <col min="8962" max="8962" width="7.5546875" style="605" customWidth="1"/>
    <col min="8963" max="8963" width="67.109375" style="605" customWidth="1"/>
    <col min="8964" max="8964" width="44.33203125" style="605" customWidth="1"/>
    <col min="8965" max="8965" width="49.6640625" style="605" customWidth="1"/>
    <col min="8966" max="8966" width="57.33203125" style="605" customWidth="1"/>
    <col min="8967" max="8967" width="52" style="605" customWidth="1"/>
    <col min="8968" max="8968" width="75.44140625" style="605" customWidth="1"/>
    <col min="8969" max="8969" width="15" style="605" customWidth="1"/>
    <col min="8970" max="9213" width="9.109375" style="605"/>
    <col min="9214" max="9214" width="12.6640625" style="605" customWidth="1"/>
    <col min="9215" max="9215" width="52.33203125" style="605" customWidth="1"/>
    <col min="9216" max="9216" width="6.33203125" style="605" customWidth="1"/>
    <col min="9217" max="9217" width="6.6640625" style="605" customWidth="1"/>
    <col min="9218" max="9218" width="7.5546875" style="605" customWidth="1"/>
    <col min="9219" max="9219" width="67.109375" style="605" customWidth="1"/>
    <col min="9220" max="9220" width="44.33203125" style="605" customWidth="1"/>
    <col min="9221" max="9221" width="49.6640625" style="605" customWidth="1"/>
    <col min="9222" max="9222" width="57.33203125" style="605" customWidth="1"/>
    <col min="9223" max="9223" width="52" style="605" customWidth="1"/>
    <col min="9224" max="9224" width="75.44140625" style="605" customWidth="1"/>
    <col min="9225" max="9225" width="15" style="605" customWidth="1"/>
    <col min="9226" max="9469" width="9.109375" style="605"/>
    <col min="9470" max="9470" width="12.6640625" style="605" customWidth="1"/>
    <col min="9471" max="9471" width="52.33203125" style="605" customWidth="1"/>
    <col min="9472" max="9472" width="6.33203125" style="605" customWidth="1"/>
    <col min="9473" max="9473" width="6.6640625" style="605" customWidth="1"/>
    <col min="9474" max="9474" width="7.5546875" style="605" customWidth="1"/>
    <col min="9475" max="9475" width="67.109375" style="605" customWidth="1"/>
    <col min="9476" max="9476" width="44.33203125" style="605" customWidth="1"/>
    <col min="9477" max="9477" width="49.6640625" style="605" customWidth="1"/>
    <col min="9478" max="9478" width="57.33203125" style="605" customWidth="1"/>
    <col min="9479" max="9479" width="52" style="605" customWidth="1"/>
    <col min="9480" max="9480" width="75.44140625" style="605" customWidth="1"/>
    <col min="9481" max="9481" width="15" style="605" customWidth="1"/>
    <col min="9482" max="9725" width="9.109375" style="605"/>
    <col min="9726" max="9726" width="12.6640625" style="605" customWidth="1"/>
    <col min="9727" max="9727" width="52.33203125" style="605" customWidth="1"/>
    <col min="9728" max="9728" width="6.33203125" style="605" customWidth="1"/>
    <col min="9729" max="9729" width="6.6640625" style="605" customWidth="1"/>
    <col min="9730" max="9730" width="7.5546875" style="605" customWidth="1"/>
    <col min="9731" max="9731" width="67.109375" style="605" customWidth="1"/>
    <col min="9732" max="9732" width="44.33203125" style="605" customWidth="1"/>
    <col min="9733" max="9733" width="49.6640625" style="605" customWidth="1"/>
    <col min="9734" max="9734" width="57.33203125" style="605" customWidth="1"/>
    <col min="9735" max="9735" width="52" style="605" customWidth="1"/>
    <col min="9736" max="9736" width="75.44140625" style="605" customWidth="1"/>
    <col min="9737" max="9737" width="15" style="605" customWidth="1"/>
    <col min="9738" max="9981" width="9.109375" style="605"/>
    <col min="9982" max="9982" width="12.6640625" style="605" customWidth="1"/>
    <col min="9983" max="9983" width="52.33203125" style="605" customWidth="1"/>
    <col min="9984" max="9984" width="6.33203125" style="605" customWidth="1"/>
    <col min="9985" max="9985" width="6.6640625" style="605" customWidth="1"/>
    <col min="9986" max="9986" width="7.5546875" style="605" customWidth="1"/>
    <col min="9987" max="9987" width="67.109375" style="605" customWidth="1"/>
    <col min="9988" max="9988" width="44.33203125" style="605" customWidth="1"/>
    <col min="9989" max="9989" width="49.6640625" style="605" customWidth="1"/>
    <col min="9990" max="9990" width="57.33203125" style="605" customWidth="1"/>
    <col min="9991" max="9991" width="52" style="605" customWidth="1"/>
    <col min="9992" max="9992" width="75.44140625" style="605" customWidth="1"/>
    <col min="9993" max="9993" width="15" style="605" customWidth="1"/>
    <col min="9994" max="10237" width="9.109375" style="605"/>
    <col min="10238" max="10238" width="12.6640625" style="605" customWidth="1"/>
    <col min="10239" max="10239" width="52.33203125" style="605" customWidth="1"/>
    <col min="10240" max="10240" width="6.33203125" style="605" customWidth="1"/>
    <col min="10241" max="10241" width="6.6640625" style="605" customWidth="1"/>
    <col min="10242" max="10242" width="7.5546875" style="605" customWidth="1"/>
    <col min="10243" max="10243" width="67.109375" style="605" customWidth="1"/>
    <col min="10244" max="10244" width="44.33203125" style="605" customWidth="1"/>
    <col min="10245" max="10245" width="49.6640625" style="605" customWidth="1"/>
    <col min="10246" max="10246" width="57.33203125" style="605" customWidth="1"/>
    <col min="10247" max="10247" width="52" style="605" customWidth="1"/>
    <col min="10248" max="10248" width="75.44140625" style="605" customWidth="1"/>
    <col min="10249" max="10249" width="15" style="605" customWidth="1"/>
    <col min="10250" max="10493" width="9.109375" style="605"/>
    <col min="10494" max="10494" width="12.6640625" style="605" customWidth="1"/>
    <col min="10495" max="10495" width="52.33203125" style="605" customWidth="1"/>
    <col min="10496" max="10496" width="6.33203125" style="605" customWidth="1"/>
    <col min="10497" max="10497" width="6.6640625" style="605" customWidth="1"/>
    <col min="10498" max="10498" width="7.5546875" style="605" customWidth="1"/>
    <col min="10499" max="10499" width="67.109375" style="605" customWidth="1"/>
    <col min="10500" max="10500" width="44.33203125" style="605" customWidth="1"/>
    <col min="10501" max="10501" width="49.6640625" style="605" customWidth="1"/>
    <col min="10502" max="10502" width="57.33203125" style="605" customWidth="1"/>
    <col min="10503" max="10503" width="52" style="605" customWidth="1"/>
    <col min="10504" max="10504" width="75.44140625" style="605" customWidth="1"/>
    <col min="10505" max="10505" width="15" style="605" customWidth="1"/>
    <col min="10506" max="10749" width="9.109375" style="605"/>
    <col min="10750" max="10750" width="12.6640625" style="605" customWidth="1"/>
    <col min="10751" max="10751" width="52.33203125" style="605" customWidth="1"/>
    <col min="10752" max="10752" width="6.33203125" style="605" customWidth="1"/>
    <col min="10753" max="10753" width="6.6640625" style="605" customWidth="1"/>
    <col min="10754" max="10754" width="7.5546875" style="605" customWidth="1"/>
    <col min="10755" max="10755" width="67.109375" style="605" customWidth="1"/>
    <col min="10756" max="10756" width="44.33203125" style="605" customWidth="1"/>
    <col min="10757" max="10757" width="49.6640625" style="605" customWidth="1"/>
    <col min="10758" max="10758" width="57.33203125" style="605" customWidth="1"/>
    <col min="10759" max="10759" width="52" style="605" customWidth="1"/>
    <col min="10760" max="10760" width="75.44140625" style="605" customWidth="1"/>
    <col min="10761" max="10761" width="15" style="605" customWidth="1"/>
    <col min="10762" max="11005" width="9.109375" style="605"/>
    <col min="11006" max="11006" width="12.6640625" style="605" customWidth="1"/>
    <col min="11007" max="11007" width="52.33203125" style="605" customWidth="1"/>
    <col min="11008" max="11008" width="6.33203125" style="605" customWidth="1"/>
    <col min="11009" max="11009" width="6.6640625" style="605" customWidth="1"/>
    <col min="11010" max="11010" width="7.5546875" style="605" customWidth="1"/>
    <col min="11011" max="11011" width="67.109375" style="605" customWidth="1"/>
    <col min="11012" max="11012" width="44.33203125" style="605" customWidth="1"/>
    <col min="11013" max="11013" width="49.6640625" style="605" customWidth="1"/>
    <col min="11014" max="11014" width="57.33203125" style="605" customWidth="1"/>
    <col min="11015" max="11015" width="52" style="605" customWidth="1"/>
    <col min="11016" max="11016" width="75.44140625" style="605" customWidth="1"/>
    <col min="11017" max="11017" width="15" style="605" customWidth="1"/>
    <col min="11018" max="11261" width="9.109375" style="605"/>
    <col min="11262" max="11262" width="12.6640625" style="605" customWidth="1"/>
    <col min="11263" max="11263" width="52.33203125" style="605" customWidth="1"/>
    <col min="11264" max="11264" width="6.33203125" style="605" customWidth="1"/>
    <col min="11265" max="11265" width="6.6640625" style="605" customWidth="1"/>
    <col min="11266" max="11266" width="7.5546875" style="605" customWidth="1"/>
    <col min="11267" max="11267" width="67.109375" style="605" customWidth="1"/>
    <col min="11268" max="11268" width="44.33203125" style="605" customWidth="1"/>
    <col min="11269" max="11269" width="49.6640625" style="605" customWidth="1"/>
    <col min="11270" max="11270" width="57.33203125" style="605" customWidth="1"/>
    <col min="11271" max="11271" width="52" style="605" customWidth="1"/>
    <col min="11272" max="11272" width="75.44140625" style="605" customWidth="1"/>
    <col min="11273" max="11273" width="15" style="605" customWidth="1"/>
    <col min="11274" max="11517" width="9.109375" style="605"/>
    <col min="11518" max="11518" width="12.6640625" style="605" customWidth="1"/>
    <col min="11519" max="11519" width="52.33203125" style="605" customWidth="1"/>
    <col min="11520" max="11520" width="6.33203125" style="605" customWidth="1"/>
    <col min="11521" max="11521" width="6.6640625" style="605" customWidth="1"/>
    <col min="11522" max="11522" width="7.5546875" style="605" customWidth="1"/>
    <col min="11523" max="11523" width="67.109375" style="605" customWidth="1"/>
    <col min="11524" max="11524" width="44.33203125" style="605" customWidth="1"/>
    <col min="11525" max="11525" width="49.6640625" style="605" customWidth="1"/>
    <col min="11526" max="11526" width="57.33203125" style="605" customWidth="1"/>
    <col min="11527" max="11527" width="52" style="605" customWidth="1"/>
    <col min="11528" max="11528" width="75.44140625" style="605" customWidth="1"/>
    <col min="11529" max="11529" width="15" style="605" customWidth="1"/>
    <col min="11530" max="11773" width="9.109375" style="605"/>
    <col min="11774" max="11774" width="12.6640625" style="605" customWidth="1"/>
    <col min="11775" max="11775" width="52.33203125" style="605" customWidth="1"/>
    <col min="11776" max="11776" width="6.33203125" style="605" customWidth="1"/>
    <col min="11777" max="11777" width="6.6640625" style="605" customWidth="1"/>
    <col min="11778" max="11778" width="7.5546875" style="605" customWidth="1"/>
    <col min="11779" max="11779" width="67.109375" style="605" customWidth="1"/>
    <col min="11780" max="11780" width="44.33203125" style="605" customWidth="1"/>
    <col min="11781" max="11781" width="49.6640625" style="605" customWidth="1"/>
    <col min="11782" max="11782" width="57.33203125" style="605" customWidth="1"/>
    <col min="11783" max="11783" width="52" style="605" customWidth="1"/>
    <col min="11784" max="11784" width="75.44140625" style="605" customWidth="1"/>
    <col min="11785" max="11785" width="15" style="605" customWidth="1"/>
    <col min="11786" max="12029" width="9.109375" style="605"/>
    <col min="12030" max="12030" width="12.6640625" style="605" customWidth="1"/>
    <col min="12031" max="12031" width="52.33203125" style="605" customWidth="1"/>
    <col min="12032" max="12032" width="6.33203125" style="605" customWidth="1"/>
    <col min="12033" max="12033" width="6.6640625" style="605" customWidth="1"/>
    <col min="12034" max="12034" width="7.5546875" style="605" customWidth="1"/>
    <col min="12035" max="12035" width="67.109375" style="605" customWidth="1"/>
    <col min="12036" max="12036" width="44.33203125" style="605" customWidth="1"/>
    <col min="12037" max="12037" width="49.6640625" style="605" customWidth="1"/>
    <col min="12038" max="12038" width="57.33203125" style="605" customWidth="1"/>
    <col min="12039" max="12039" width="52" style="605" customWidth="1"/>
    <col min="12040" max="12040" width="75.44140625" style="605" customWidth="1"/>
    <col min="12041" max="12041" width="15" style="605" customWidth="1"/>
    <col min="12042" max="12285" width="9.109375" style="605"/>
    <col min="12286" max="12286" width="12.6640625" style="605" customWidth="1"/>
    <col min="12287" max="12287" width="52.33203125" style="605" customWidth="1"/>
    <col min="12288" max="12288" width="6.33203125" style="605" customWidth="1"/>
    <col min="12289" max="12289" width="6.6640625" style="605" customWidth="1"/>
    <col min="12290" max="12290" width="7.5546875" style="605" customWidth="1"/>
    <col min="12291" max="12291" width="67.109375" style="605" customWidth="1"/>
    <col min="12292" max="12292" width="44.33203125" style="605" customWidth="1"/>
    <col min="12293" max="12293" width="49.6640625" style="605" customWidth="1"/>
    <col min="12294" max="12294" width="57.33203125" style="605" customWidth="1"/>
    <col min="12295" max="12295" width="52" style="605" customWidth="1"/>
    <col min="12296" max="12296" width="75.44140625" style="605" customWidth="1"/>
    <col min="12297" max="12297" width="15" style="605" customWidth="1"/>
    <col min="12298" max="12541" width="9.109375" style="605"/>
    <col min="12542" max="12542" width="12.6640625" style="605" customWidth="1"/>
    <col min="12543" max="12543" width="52.33203125" style="605" customWidth="1"/>
    <col min="12544" max="12544" width="6.33203125" style="605" customWidth="1"/>
    <col min="12545" max="12545" width="6.6640625" style="605" customWidth="1"/>
    <col min="12546" max="12546" width="7.5546875" style="605" customWidth="1"/>
    <col min="12547" max="12547" width="67.109375" style="605" customWidth="1"/>
    <col min="12548" max="12548" width="44.33203125" style="605" customWidth="1"/>
    <col min="12549" max="12549" width="49.6640625" style="605" customWidth="1"/>
    <col min="12550" max="12550" width="57.33203125" style="605" customWidth="1"/>
    <col min="12551" max="12551" width="52" style="605" customWidth="1"/>
    <col min="12552" max="12552" width="75.44140625" style="605" customWidth="1"/>
    <col min="12553" max="12553" width="15" style="605" customWidth="1"/>
    <col min="12554" max="12797" width="9.109375" style="605"/>
    <col min="12798" max="12798" width="12.6640625" style="605" customWidth="1"/>
    <col min="12799" max="12799" width="52.33203125" style="605" customWidth="1"/>
    <col min="12800" max="12800" width="6.33203125" style="605" customWidth="1"/>
    <col min="12801" max="12801" width="6.6640625" style="605" customWidth="1"/>
    <col min="12802" max="12802" width="7.5546875" style="605" customWidth="1"/>
    <col min="12803" max="12803" width="67.109375" style="605" customWidth="1"/>
    <col min="12804" max="12804" width="44.33203125" style="605" customWidth="1"/>
    <col min="12805" max="12805" width="49.6640625" style="605" customWidth="1"/>
    <col min="12806" max="12806" width="57.33203125" style="605" customWidth="1"/>
    <col min="12807" max="12807" width="52" style="605" customWidth="1"/>
    <col min="12808" max="12808" width="75.44140625" style="605" customWidth="1"/>
    <col min="12809" max="12809" width="15" style="605" customWidth="1"/>
    <col min="12810" max="13053" width="9.109375" style="605"/>
    <col min="13054" max="13054" width="12.6640625" style="605" customWidth="1"/>
    <col min="13055" max="13055" width="52.33203125" style="605" customWidth="1"/>
    <col min="13056" max="13056" width="6.33203125" style="605" customWidth="1"/>
    <col min="13057" max="13057" width="6.6640625" style="605" customWidth="1"/>
    <col min="13058" max="13058" width="7.5546875" style="605" customWidth="1"/>
    <col min="13059" max="13059" width="67.109375" style="605" customWidth="1"/>
    <col min="13060" max="13060" width="44.33203125" style="605" customWidth="1"/>
    <col min="13061" max="13061" width="49.6640625" style="605" customWidth="1"/>
    <col min="13062" max="13062" width="57.33203125" style="605" customWidth="1"/>
    <col min="13063" max="13063" width="52" style="605" customWidth="1"/>
    <col min="13064" max="13064" width="75.44140625" style="605" customWidth="1"/>
    <col min="13065" max="13065" width="15" style="605" customWidth="1"/>
    <col min="13066" max="13309" width="9.109375" style="605"/>
    <col min="13310" max="13310" width="12.6640625" style="605" customWidth="1"/>
    <col min="13311" max="13311" width="52.33203125" style="605" customWidth="1"/>
    <col min="13312" max="13312" width="6.33203125" style="605" customWidth="1"/>
    <col min="13313" max="13313" width="6.6640625" style="605" customWidth="1"/>
    <col min="13314" max="13314" width="7.5546875" style="605" customWidth="1"/>
    <col min="13315" max="13315" width="67.109375" style="605" customWidth="1"/>
    <col min="13316" max="13316" width="44.33203125" style="605" customWidth="1"/>
    <col min="13317" max="13317" width="49.6640625" style="605" customWidth="1"/>
    <col min="13318" max="13318" width="57.33203125" style="605" customWidth="1"/>
    <col min="13319" max="13319" width="52" style="605" customWidth="1"/>
    <col min="13320" max="13320" width="75.44140625" style="605" customWidth="1"/>
    <col min="13321" max="13321" width="15" style="605" customWidth="1"/>
    <col min="13322" max="13565" width="9.109375" style="605"/>
    <col min="13566" max="13566" width="12.6640625" style="605" customWidth="1"/>
    <col min="13567" max="13567" width="52.33203125" style="605" customWidth="1"/>
    <col min="13568" max="13568" width="6.33203125" style="605" customWidth="1"/>
    <col min="13569" max="13569" width="6.6640625" style="605" customWidth="1"/>
    <col min="13570" max="13570" width="7.5546875" style="605" customWidth="1"/>
    <col min="13571" max="13571" width="67.109375" style="605" customWidth="1"/>
    <col min="13572" max="13572" width="44.33203125" style="605" customWidth="1"/>
    <col min="13573" max="13573" width="49.6640625" style="605" customWidth="1"/>
    <col min="13574" max="13574" width="57.33203125" style="605" customWidth="1"/>
    <col min="13575" max="13575" width="52" style="605" customWidth="1"/>
    <col min="13576" max="13576" width="75.44140625" style="605" customWidth="1"/>
    <col min="13577" max="13577" width="15" style="605" customWidth="1"/>
    <col min="13578" max="13821" width="9.109375" style="605"/>
    <col min="13822" max="13822" width="12.6640625" style="605" customWidth="1"/>
    <col min="13823" max="13823" width="52.33203125" style="605" customWidth="1"/>
    <col min="13824" max="13824" width="6.33203125" style="605" customWidth="1"/>
    <col min="13825" max="13825" width="6.6640625" style="605" customWidth="1"/>
    <col min="13826" max="13826" width="7.5546875" style="605" customWidth="1"/>
    <col min="13827" max="13827" width="67.109375" style="605" customWidth="1"/>
    <col min="13828" max="13828" width="44.33203125" style="605" customWidth="1"/>
    <col min="13829" max="13829" width="49.6640625" style="605" customWidth="1"/>
    <col min="13830" max="13830" width="57.33203125" style="605" customWidth="1"/>
    <col min="13831" max="13831" width="52" style="605" customWidth="1"/>
    <col min="13832" max="13832" width="75.44140625" style="605" customWidth="1"/>
    <col min="13833" max="13833" width="15" style="605" customWidth="1"/>
    <col min="13834" max="14077" width="9.109375" style="605"/>
    <col min="14078" max="14078" width="12.6640625" style="605" customWidth="1"/>
    <col min="14079" max="14079" width="52.33203125" style="605" customWidth="1"/>
    <col min="14080" max="14080" width="6.33203125" style="605" customWidth="1"/>
    <col min="14081" max="14081" width="6.6640625" style="605" customWidth="1"/>
    <col min="14082" max="14082" width="7.5546875" style="605" customWidth="1"/>
    <col min="14083" max="14083" width="67.109375" style="605" customWidth="1"/>
    <col min="14084" max="14084" width="44.33203125" style="605" customWidth="1"/>
    <col min="14085" max="14085" width="49.6640625" style="605" customWidth="1"/>
    <col min="14086" max="14086" width="57.33203125" style="605" customWidth="1"/>
    <col min="14087" max="14087" width="52" style="605" customWidth="1"/>
    <col min="14088" max="14088" width="75.44140625" style="605" customWidth="1"/>
    <col min="14089" max="14089" width="15" style="605" customWidth="1"/>
    <col min="14090" max="14333" width="9.109375" style="605"/>
    <col min="14334" max="14334" width="12.6640625" style="605" customWidth="1"/>
    <col min="14335" max="14335" width="52.33203125" style="605" customWidth="1"/>
    <col min="14336" max="14336" width="6.33203125" style="605" customWidth="1"/>
    <col min="14337" max="14337" width="6.6640625" style="605" customWidth="1"/>
    <col min="14338" max="14338" width="7.5546875" style="605" customWidth="1"/>
    <col min="14339" max="14339" width="67.109375" style="605" customWidth="1"/>
    <col min="14340" max="14340" width="44.33203125" style="605" customWidth="1"/>
    <col min="14341" max="14341" width="49.6640625" style="605" customWidth="1"/>
    <col min="14342" max="14342" width="57.33203125" style="605" customWidth="1"/>
    <col min="14343" max="14343" width="52" style="605" customWidth="1"/>
    <col min="14344" max="14344" width="75.44140625" style="605" customWidth="1"/>
    <col min="14345" max="14345" width="15" style="605" customWidth="1"/>
    <col min="14346" max="14589" width="9.109375" style="605"/>
    <col min="14590" max="14590" width="12.6640625" style="605" customWidth="1"/>
    <col min="14591" max="14591" width="52.33203125" style="605" customWidth="1"/>
    <col min="14592" max="14592" width="6.33203125" style="605" customWidth="1"/>
    <col min="14593" max="14593" width="6.6640625" style="605" customWidth="1"/>
    <col min="14594" max="14594" width="7.5546875" style="605" customWidth="1"/>
    <col min="14595" max="14595" width="67.109375" style="605" customWidth="1"/>
    <col min="14596" max="14596" width="44.33203125" style="605" customWidth="1"/>
    <col min="14597" max="14597" width="49.6640625" style="605" customWidth="1"/>
    <col min="14598" max="14598" width="57.33203125" style="605" customWidth="1"/>
    <col min="14599" max="14599" width="52" style="605" customWidth="1"/>
    <col min="14600" max="14600" width="75.44140625" style="605" customWidth="1"/>
    <col min="14601" max="14601" width="15" style="605" customWidth="1"/>
    <col min="14602" max="14845" width="9.109375" style="605"/>
    <col min="14846" max="14846" width="12.6640625" style="605" customWidth="1"/>
    <col min="14847" max="14847" width="52.33203125" style="605" customWidth="1"/>
    <col min="14848" max="14848" width="6.33203125" style="605" customWidth="1"/>
    <col min="14849" max="14849" width="6.6640625" style="605" customWidth="1"/>
    <col min="14850" max="14850" width="7.5546875" style="605" customWidth="1"/>
    <col min="14851" max="14851" width="67.109375" style="605" customWidth="1"/>
    <col min="14852" max="14852" width="44.33203125" style="605" customWidth="1"/>
    <col min="14853" max="14853" width="49.6640625" style="605" customWidth="1"/>
    <col min="14854" max="14854" width="57.33203125" style="605" customWidth="1"/>
    <col min="14855" max="14855" width="52" style="605" customWidth="1"/>
    <col min="14856" max="14856" width="75.44140625" style="605" customWidth="1"/>
    <col min="14857" max="14857" width="15" style="605" customWidth="1"/>
    <col min="14858" max="15101" width="9.109375" style="605"/>
    <col min="15102" max="15102" width="12.6640625" style="605" customWidth="1"/>
    <col min="15103" max="15103" width="52.33203125" style="605" customWidth="1"/>
    <col min="15104" max="15104" width="6.33203125" style="605" customWidth="1"/>
    <col min="15105" max="15105" width="6.6640625" style="605" customWidth="1"/>
    <col min="15106" max="15106" width="7.5546875" style="605" customWidth="1"/>
    <col min="15107" max="15107" width="67.109375" style="605" customWidth="1"/>
    <col min="15108" max="15108" width="44.33203125" style="605" customWidth="1"/>
    <col min="15109" max="15109" width="49.6640625" style="605" customWidth="1"/>
    <col min="15110" max="15110" width="57.33203125" style="605" customWidth="1"/>
    <col min="15111" max="15111" width="52" style="605" customWidth="1"/>
    <col min="15112" max="15112" width="75.44140625" style="605" customWidth="1"/>
    <col min="15113" max="15113" width="15" style="605" customWidth="1"/>
    <col min="15114" max="15357" width="9.109375" style="605"/>
    <col min="15358" max="15358" width="12.6640625" style="605" customWidth="1"/>
    <col min="15359" max="15359" width="52.33203125" style="605" customWidth="1"/>
    <col min="15360" max="15360" width="6.33203125" style="605" customWidth="1"/>
    <col min="15361" max="15361" width="6.6640625" style="605" customWidth="1"/>
    <col min="15362" max="15362" width="7.5546875" style="605" customWidth="1"/>
    <col min="15363" max="15363" width="67.109375" style="605" customWidth="1"/>
    <col min="15364" max="15364" width="44.33203125" style="605" customWidth="1"/>
    <col min="15365" max="15365" width="49.6640625" style="605" customWidth="1"/>
    <col min="15366" max="15366" width="57.33203125" style="605" customWidth="1"/>
    <col min="15367" max="15367" width="52" style="605" customWidth="1"/>
    <col min="15368" max="15368" width="75.44140625" style="605" customWidth="1"/>
    <col min="15369" max="15369" width="15" style="605" customWidth="1"/>
    <col min="15370" max="15613" width="9.109375" style="605"/>
    <col min="15614" max="15614" width="12.6640625" style="605" customWidth="1"/>
    <col min="15615" max="15615" width="52.33203125" style="605" customWidth="1"/>
    <col min="15616" max="15616" width="6.33203125" style="605" customWidth="1"/>
    <col min="15617" max="15617" width="6.6640625" style="605" customWidth="1"/>
    <col min="15618" max="15618" width="7.5546875" style="605" customWidth="1"/>
    <col min="15619" max="15619" width="67.109375" style="605" customWidth="1"/>
    <col min="15620" max="15620" width="44.33203125" style="605" customWidth="1"/>
    <col min="15621" max="15621" width="49.6640625" style="605" customWidth="1"/>
    <col min="15622" max="15622" width="57.33203125" style="605" customWidth="1"/>
    <col min="15623" max="15623" width="52" style="605" customWidth="1"/>
    <col min="15624" max="15624" width="75.44140625" style="605" customWidth="1"/>
    <col min="15625" max="15625" width="15" style="605" customWidth="1"/>
    <col min="15626" max="15869" width="9.109375" style="605"/>
    <col min="15870" max="15870" width="12.6640625" style="605" customWidth="1"/>
    <col min="15871" max="15871" width="52.33203125" style="605" customWidth="1"/>
    <col min="15872" max="15872" width="6.33203125" style="605" customWidth="1"/>
    <col min="15873" max="15873" width="6.6640625" style="605" customWidth="1"/>
    <col min="15874" max="15874" width="7.5546875" style="605" customWidth="1"/>
    <col min="15875" max="15875" width="67.109375" style="605" customWidth="1"/>
    <col min="15876" max="15876" width="44.33203125" style="605" customWidth="1"/>
    <col min="15877" max="15877" width="49.6640625" style="605" customWidth="1"/>
    <col min="15878" max="15878" width="57.33203125" style="605" customWidth="1"/>
    <col min="15879" max="15879" width="52" style="605" customWidth="1"/>
    <col min="15880" max="15880" width="75.44140625" style="605" customWidth="1"/>
    <col min="15881" max="15881" width="15" style="605" customWidth="1"/>
    <col min="15882" max="16125" width="9.109375" style="605"/>
    <col min="16126" max="16126" width="12.6640625" style="605" customWidth="1"/>
    <col min="16127" max="16127" width="52.33203125" style="605" customWidth="1"/>
    <col min="16128" max="16128" width="6.33203125" style="605" customWidth="1"/>
    <col min="16129" max="16129" width="6.6640625" style="605" customWidth="1"/>
    <col min="16130" max="16130" width="7.5546875" style="605" customWidth="1"/>
    <col min="16131" max="16131" width="67.109375" style="605" customWidth="1"/>
    <col min="16132" max="16132" width="44.33203125" style="605" customWidth="1"/>
    <col min="16133" max="16133" width="49.6640625" style="605" customWidth="1"/>
    <col min="16134" max="16134" width="57.33203125" style="605" customWidth="1"/>
    <col min="16135" max="16135" width="52" style="605" customWidth="1"/>
    <col min="16136" max="16136" width="75.44140625" style="605" customWidth="1"/>
    <col min="16137" max="16137" width="15" style="605" customWidth="1"/>
    <col min="16138" max="16384" width="9.109375" style="605"/>
  </cols>
  <sheetData>
    <row r="1" spans="2:80" ht="10.8" thickBot="1" x14ac:dyDescent="0.25"/>
    <row r="2" spans="2:80" s="603" customFormat="1" ht="36" customHeight="1" x14ac:dyDescent="0.2">
      <c r="B2" s="1085" t="s">
        <v>597</v>
      </c>
      <c r="C2" s="1086"/>
      <c r="D2" s="1086"/>
      <c r="E2" s="1086"/>
      <c r="F2" s="1086"/>
      <c r="G2" s="1086"/>
      <c r="H2" s="1086"/>
      <c r="I2" s="1087"/>
      <c r="J2" s="748"/>
      <c r="K2" s="748"/>
      <c r="L2" s="748"/>
      <c r="M2" s="748"/>
      <c r="N2" s="748"/>
      <c r="O2" s="748"/>
      <c r="P2" s="748"/>
      <c r="Q2" s="748"/>
      <c r="R2" s="748"/>
      <c r="S2" s="748"/>
      <c r="T2" s="748"/>
      <c r="U2" s="748"/>
      <c r="V2" s="748"/>
      <c r="W2" s="748"/>
      <c r="X2" s="748"/>
      <c r="Y2" s="748"/>
      <c r="Z2" s="748"/>
      <c r="AA2" s="748"/>
      <c r="AB2" s="748"/>
      <c r="AC2" s="748"/>
      <c r="AD2" s="748"/>
      <c r="AE2" s="748"/>
      <c r="AF2" s="748"/>
      <c r="AG2" s="748"/>
      <c r="AH2" s="748"/>
      <c r="AI2" s="748"/>
      <c r="AJ2" s="748"/>
      <c r="AK2" s="748"/>
      <c r="AL2" s="748"/>
      <c r="AM2" s="748"/>
      <c r="AN2" s="748"/>
      <c r="AO2" s="748"/>
      <c r="AP2" s="748"/>
      <c r="AQ2" s="748"/>
      <c r="AR2" s="748"/>
      <c r="AS2" s="748"/>
      <c r="AT2" s="748"/>
      <c r="AU2" s="748"/>
      <c r="AV2" s="748"/>
      <c r="AW2" s="748"/>
      <c r="AX2" s="748"/>
      <c r="AY2" s="748"/>
      <c r="AZ2" s="748"/>
      <c r="BA2" s="748"/>
      <c r="BB2" s="748"/>
      <c r="BC2" s="748"/>
      <c r="BD2" s="748"/>
      <c r="BE2" s="748"/>
      <c r="BF2" s="748"/>
      <c r="BG2" s="748"/>
      <c r="BH2" s="748"/>
      <c r="BI2" s="748"/>
      <c r="BJ2" s="748"/>
      <c r="BK2" s="748"/>
      <c r="BL2" s="748"/>
      <c r="BM2" s="748"/>
      <c r="BN2" s="748"/>
      <c r="BO2" s="748"/>
      <c r="BP2" s="748"/>
      <c r="BQ2" s="748"/>
      <c r="BR2" s="748"/>
      <c r="BS2" s="748"/>
      <c r="BT2" s="748"/>
      <c r="BU2" s="748"/>
      <c r="BV2" s="748"/>
      <c r="BW2" s="748"/>
      <c r="BX2" s="748"/>
      <c r="BY2" s="748"/>
      <c r="BZ2" s="748"/>
      <c r="CA2" s="748"/>
      <c r="CB2" s="748"/>
    </row>
    <row r="3" spans="2:80" s="604" customFormat="1" ht="10.5" customHeight="1" thickBot="1" x14ac:dyDescent="0.25">
      <c r="B3" s="729"/>
      <c r="C3" s="730"/>
      <c r="D3" s="730"/>
      <c r="E3" s="730"/>
      <c r="F3" s="730"/>
      <c r="G3" s="730"/>
      <c r="H3" s="730"/>
      <c r="I3" s="747"/>
    </row>
    <row r="4" spans="2:80" s="604" customFormat="1" ht="10.5" customHeight="1" x14ac:dyDescent="0.2">
      <c r="B4" s="1092" t="s">
        <v>659</v>
      </c>
      <c r="C4" s="1093"/>
      <c r="D4" s="1093"/>
      <c r="E4" s="1093"/>
      <c r="F4" s="1093"/>
      <c r="G4" s="1093"/>
      <c r="H4" s="1093"/>
      <c r="I4" s="1094"/>
    </row>
    <row r="5" spans="2:80" s="604" customFormat="1" ht="21.75" customHeight="1" thickBot="1" x14ac:dyDescent="0.25">
      <c r="B5" s="1095"/>
      <c r="C5" s="1096"/>
      <c r="D5" s="1096"/>
      <c r="E5" s="1096"/>
      <c r="F5" s="1096"/>
      <c r="G5" s="1096"/>
      <c r="H5" s="1096"/>
      <c r="I5" s="1097"/>
    </row>
    <row r="6" spans="2:80" s="604" customFormat="1" ht="4.5" customHeight="1" thickBot="1" x14ac:dyDescent="0.25">
      <c r="B6" s="737"/>
      <c r="C6" s="738"/>
      <c r="D6" s="738"/>
      <c r="E6" s="738"/>
      <c r="F6" s="738"/>
      <c r="G6" s="738"/>
      <c r="H6" s="738"/>
      <c r="I6" s="738"/>
    </row>
    <row r="7" spans="2:80" s="604" customFormat="1" ht="34.5" customHeight="1" thickBot="1" x14ac:dyDescent="0.25">
      <c r="B7" s="742"/>
      <c r="C7" s="743"/>
      <c r="D7" s="744"/>
      <c r="E7" s="745"/>
      <c r="F7" s="745"/>
      <c r="G7" s="745"/>
      <c r="H7" s="745"/>
      <c r="I7" s="746"/>
    </row>
    <row r="8" spans="2:80" s="604" customFormat="1" ht="3" customHeight="1" thickBot="1" x14ac:dyDescent="0.25">
      <c r="B8" s="609"/>
      <c r="C8" s="610"/>
      <c r="D8" s="610"/>
      <c r="E8" s="610"/>
      <c r="F8" s="610"/>
      <c r="G8" s="610"/>
      <c r="H8" s="610"/>
      <c r="I8" s="610"/>
    </row>
    <row r="9" spans="2:80" ht="60" customHeight="1" x14ac:dyDescent="0.4">
      <c r="B9" s="758" t="s">
        <v>442</v>
      </c>
      <c r="C9" s="759" t="s">
        <v>661</v>
      </c>
      <c r="D9" s="760" t="s">
        <v>3</v>
      </c>
      <c r="E9" s="760" t="s">
        <v>443</v>
      </c>
      <c r="F9" s="760" t="s">
        <v>444</v>
      </c>
      <c r="G9" s="760" t="s">
        <v>567</v>
      </c>
      <c r="H9" s="760" t="s">
        <v>568</v>
      </c>
      <c r="I9" s="761" t="s">
        <v>445</v>
      </c>
    </row>
    <row r="10" spans="2:80" x14ac:dyDescent="0.2">
      <c r="B10" s="576">
        <v>1</v>
      </c>
      <c r="C10" s="577" t="s">
        <v>446</v>
      </c>
      <c r="D10" s="578" t="s">
        <v>593</v>
      </c>
      <c r="E10" s="578" t="s">
        <v>593</v>
      </c>
      <c r="F10" s="578" t="s">
        <v>593</v>
      </c>
      <c r="G10" s="578" t="s">
        <v>593</v>
      </c>
      <c r="H10" s="578" t="s">
        <v>593</v>
      </c>
      <c r="I10" s="749" t="s">
        <v>595</v>
      </c>
    </row>
    <row r="11" spans="2:80" ht="30.6" x14ac:dyDescent="0.2">
      <c r="B11" s="576">
        <v>2</v>
      </c>
      <c r="C11" s="577" t="s">
        <v>579</v>
      </c>
      <c r="D11" s="579"/>
      <c r="E11" s="578" t="s">
        <v>448</v>
      </c>
      <c r="F11" s="578" t="s">
        <v>593</v>
      </c>
      <c r="G11" s="578" t="s">
        <v>593</v>
      </c>
      <c r="H11" s="578" t="s">
        <v>593</v>
      </c>
      <c r="I11" s="749" t="s">
        <v>594</v>
      </c>
    </row>
    <row r="12" spans="2:80" ht="30.6" x14ac:dyDescent="0.2">
      <c r="B12" s="1088">
        <v>3</v>
      </c>
      <c r="C12" s="577" t="s">
        <v>455</v>
      </c>
      <c r="D12" s="579"/>
      <c r="E12" s="578" t="s">
        <v>448</v>
      </c>
      <c r="F12" s="578" t="s">
        <v>593</v>
      </c>
      <c r="G12" s="578" t="s">
        <v>593</v>
      </c>
      <c r="H12" s="578" t="s">
        <v>593</v>
      </c>
      <c r="I12" s="749" t="s">
        <v>598</v>
      </c>
    </row>
    <row r="13" spans="2:80" ht="20.399999999999999" x14ac:dyDescent="0.2">
      <c r="B13" s="1088"/>
      <c r="C13" s="577" t="s">
        <v>658</v>
      </c>
      <c r="D13" s="579"/>
      <c r="E13" s="578"/>
      <c r="F13" s="578" t="s">
        <v>593</v>
      </c>
      <c r="G13" s="578" t="s">
        <v>593</v>
      </c>
      <c r="H13" s="578" t="s">
        <v>593</v>
      </c>
      <c r="I13" s="749" t="s">
        <v>670</v>
      </c>
    </row>
    <row r="14" spans="2:80" x14ac:dyDescent="0.2">
      <c r="B14" s="576">
        <v>4</v>
      </c>
      <c r="C14" s="577" t="s">
        <v>605</v>
      </c>
      <c r="D14" s="579"/>
      <c r="E14" s="578" t="s">
        <v>448</v>
      </c>
      <c r="F14" s="578" t="s">
        <v>593</v>
      </c>
      <c r="G14" s="578" t="s">
        <v>593</v>
      </c>
      <c r="H14" s="578" t="s">
        <v>593</v>
      </c>
      <c r="I14" s="749" t="s">
        <v>671</v>
      </c>
    </row>
    <row r="15" spans="2:80" ht="20.399999999999999" x14ac:dyDescent="0.2">
      <c r="B15" s="576">
        <v>5</v>
      </c>
      <c r="C15" s="577" t="s">
        <v>574</v>
      </c>
      <c r="D15" s="579"/>
      <c r="E15" s="580" t="s">
        <v>448</v>
      </c>
      <c r="F15" s="578" t="s">
        <v>593</v>
      </c>
      <c r="G15" s="578" t="s">
        <v>593</v>
      </c>
      <c r="H15" s="578" t="s">
        <v>593</v>
      </c>
      <c r="I15" s="749" t="s">
        <v>461</v>
      </c>
    </row>
    <row r="16" spans="2:80" ht="20.399999999999999" x14ac:dyDescent="0.2">
      <c r="B16" s="576">
        <v>6</v>
      </c>
      <c r="C16" s="581" t="s">
        <v>453</v>
      </c>
      <c r="D16" s="579"/>
      <c r="E16" s="582" t="s">
        <v>448</v>
      </c>
      <c r="F16" s="582" t="s">
        <v>593</v>
      </c>
      <c r="G16" s="582" t="s">
        <v>593</v>
      </c>
      <c r="H16" s="578" t="s">
        <v>593</v>
      </c>
      <c r="I16" s="749" t="s">
        <v>599</v>
      </c>
    </row>
    <row r="17" spans="2:10" x14ac:dyDescent="0.2">
      <c r="B17" s="576">
        <v>7</v>
      </c>
      <c r="C17" s="577" t="s">
        <v>450</v>
      </c>
      <c r="D17" s="579"/>
      <c r="E17" s="584"/>
      <c r="F17" s="580" t="s">
        <v>593</v>
      </c>
      <c r="G17" s="580" t="s">
        <v>593</v>
      </c>
      <c r="H17" s="580" t="s">
        <v>593</v>
      </c>
      <c r="I17" s="749" t="s">
        <v>451</v>
      </c>
    </row>
    <row r="18" spans="2:10" ht="20.399999999999999" x14ac:dyDescent="0.2">
      <c r="B18" s="576">
        <v>8</v>
      </c>
      <c r="C18" s="577" t="s">
        <v>447</v>
      </c>
      <c r="D18" s="579"/>
      <c r="E18" s="579"/>
      <c r="F18" s="582" t="s">
        <v>593</v>
      </c>
      <c r="G18" s="582" t="s">
        <v>593</v>
      </c>
      <c r="H18" s="582" t="s">
        <v>593</v>
      </c>
      <c r="I18" s="698" t="s">
        <v>488</v>
      </c>
    </row>
    <row r="19" spans="2:10" ht="20.399999999999999" x14ac:dyDescent="0.2">
      <c r="B19" s="576">
        <v>9</v>
      </c>
      <c r="C19" s="577" t="s">
        <v>452</v>
      </c>
      <c r="D19" s="579"/>
      <c r="E19" s="579"/>
      <c r="F19" s="582" t="s">
        <v>448</v>
      </c>
      <c r="G19" s="582" t="s">
        <v>593</v>
      </c>
      <c r="H19" s="582" t="s">
        <v>593</v>
      </c>
      <c r="I19" s="749" t="s">
        <v>599</v>
      </c>
    </row>
    <row r="20" spans="2:10" ht="30.6" x14ac:dyDescent="0.2">
      <c r="B20" s="576">
        <v>10</v>
      </c>
      <c r="C20" s="577" t="s">
        <v>449</v>
      </c>
      <c r="D20" s="579"/>
      <c r="E20" s="583"/>
      <c r="F20" s="580" t="s">
        <v>448</v>
      </c>
      <c r="G20" s="582" t="s">
        <v>593</v>
      </c>
      <c r="H20" s="582" t="s">
        <v>593</v>
      </c>
      <c r="I20" s="749" t="s">
        <v>600</v>
      </c>
    </row>
    <row r="21" spans="2:10" ht="20.399999999999999" x14ac:dyDescent="0.2">
      <c r="B21" s="576">
        <v>11</v>
      </c>
      <c r="C21" s="577" t="s">
        <v>454</v>
      </c>
      <c r="D21" s="579"/>
      <c r="E21" s="579"/>
      <c r="F21" s="580" t="s">
        <v>448</v>
      </c>
      <c r="G21" s="578" t="s">
        <v>593</v>
      </c>
      <c r="H21" s="578" t="s">
        <v>593</v>
      </c>
      <c r="I21" s="749" t="s">
        <v>601</v>
      </c>
    </row>
    <row r="22" spans="2:10" ht="20.399999999999999" x14ac:dyDescent="0.2">
      <c r="B22" s="576">
        <v>12</v>
      </c>
      <c r="C22" s="577" t="s">
        <v>596</v>
      </c>
      <c r="D22" s="579"/>
      <c r="E22" s="579"/>
      <c r="F22" s="580" t="s">
        <v>448</v>
      </c>
      <c r="G22" s="578" t="s">
        <v>593</v>
      </c>
      <c r="H22" s="578" t="s">
        <v>593</v>
      </c>
      <c r="I22" s="749" t="s">
        <v>602</v>
      </c>
    </row>
    <row r="23" spans="2:10" ht="20.399999999999999" x14ac:dyDescent="0.2">
      <c r="B23" s="576">
        <v>13</v>
      </c>
      <c r="C23" s="577" t="s">
        <v>456</v>
      </c>
      <c r="D23" s="585" t="s">
        <v>448</v>
      </c>
      <c r="E23" s="585" t="s">
        <v>448</v>
      </c>
      <c r="F23" s="585" t="s">
        <v>448</v>
      </c>
      <c r="G23" s="585" t="s">
        <v>448</v>
      </c>
      <c r="H23" s="585" t="s">
        <v>448</v>
      </c>
      <c r="I23" s="749" t="s">
        <v>603</v>
      </c>
    </row>
    <row r="24" spans="2:10" ht="20.399999999999999" x14ac:dyDescent="0.2">
      <c r="B24" s="576">
        <v>14</v>
      </c>
      <c r="C24" s="581" t="s">
        <v>457</v>
      </c>
      <c r="D24" s="584"/>
      <c r="E24" s="584"/>
      <c r="F24" s="578" t="s">
        <v>448</v>
      </c>
      <c r="G24" s="578" t="s">
        <v>593</v>
      </c>
      <c r="H24" s="578" t="s">
        <v>593</v>
      </c>
      <c r="I24" s="749" t="s">
        <v>660</v>
      </c>
    </row>
    <row r="25" spans="2:10" ht="15" customHeight="1" thickBot="1" x14ac:dyDescent="0.25">
      <c r="B25" s="750"/>
      <c r="C25" s="586"/>
      <c r="D25" s="587"/>
      <c r="E25" s="587"/>
      <c r="F25" s="588"/>
      <c r="G25" s="588"/>
      <c r="H25" s="588"/>
      <c r="I25" s="751"/>
      <c r="J25" s="589"/>
    </row>
    <row r="26" spans="2:10" ht="49.2" customHeight="1" x14ac:dyDescent="0.2">
      <c r="B26" s="590">
        <v>15</v>
      </c>
      <c r="C26" s="591" t="s">
        <v>462</v>
      </c>
      <c r="D26" s="592"/>
      <c r="E26" s="592"/>
      <c r="F26" s="593"/>
      <c r="G26" s="593"/>
      <c r="H26" s="593"/>
      <c r="I26" s="752"/>
      <c r="J26" s="589"/>
    </row>
    <row r="27" spans="2:10" ht="20.399999999999999" x14ac:dyDescent="0.2">
      <c r="B27" s="576" t="s">
        <v>580</v>
      </c>
      <c r="C27" s="594" t="s">
        <v>589</v>
      </c>
      <c r="D27" s="584"/>
      <c r="E27" s="595" t="s">
        <v>448</v>
      </c>
      <c r="F27" s="595" t="s">
        <v>448</v>
      </c>
      <c r="G27" s="595" t="s">
        <v>448</v>
      </c>
      <c r="H27" s="595" t="s">
        <v>448</v>
      </c>
      <c r="I27" s="753" t="s">
        <v>591</v>
      </c>
      <c r="J27" s="596"/>
    </row>
    <row r="28" spans="2:10" ht="30.6" x14ac:dyDescent="0.2">
      <c r="B28" s="576" t="s">
        <v>581</v>
      </c>
      <c r="C28" s="594" t="s">
        <v>458</v>
      </c>
      <c r="D28" s="584"/>
      <c r="E28" s="595" t="s">
        <v>593</v>
      </c>
      <c r="F28" s="595" t="s">
        <v>593</v>
      </c>
      <c r="G28" s="595" t="s">
        <v>593</v>
      </c>
      <c r="H28" s="595" t="s">
        <v>593</v>
      </c>
      <c r="I28" s="753" t="s">
        <v>604</v>
      </c>
      <c r="J28" s="596"/>
    </row>
    <row r="29" spans="2:10" x14ac:dyDescent="0.2">
      <c r="B29" s="576" t="s">
        <v>383</v>
      </c>
      <c r="C29" s="594" t="s">
        <v>439</v>
      </c>
      <c r="D29" s="597"/>
      <c r="E29" s="598" t="s">
        <v>459</v>
      </c>
      <c r="F29" s="598" t="s">
        <v>459</v>
      </c>
      <c r="G29" s="598" t="s">
        <v>459</v>
      </c>
      <c r="H29" s="598" t="s">
        <v>459</v>
      </c>
      <c r="I29" s="754" t="s">
        <v>463</v>
      </c>
      <c r="J29" s="596"/>
    </row>
    <row r="30" spans="2:10" ht="10.8" thickBot="1" x14ac:dyDescent="0.25">
      <c r="B30" s="576" t="s">
        <v>582</v>
      </c>
      <c r="C30" s="594" t="s">
        <v>0</v>
      </c>
      <c r="D30" s="597"/>
      <c r="E30" s="598" t="s">
        <v>459</v>
      </c>
      <c r="F30" s="598" t="s">
        <v>459</v>
      </c>
      <c r="G30" s="598" t="s">
        <v>459</v>
      </c>
      <c r="H30" s="598" t="s">
        <v>459</v>
      </c>
      <c r="I30" s="754" t="s">
        <v>463</v>
      </c>
      <c r="J30" s="596"/>
    </row>
    <row r="31" spans="2:10" ht="10.5" customHeight="1" thickBot="1" x14ac:dyDescent="0.25">
      <c r="B31" s="739"/>
      <c r="C31" s="740"/>
      <c r="D31" s="741"/>
      <c r="E31" s="741"/>
      <c r="F31" s="741"/>
      <c r="G31" s="741"/>
      <c r="H31" s="741"/>
      <c r="I31" s="755"/>
    </row>
    <row r="32" spans="2:10" ht="33" customHeight="1" thickBot="1" x14ac:dyDescent="0.25">
      <c r="B32" s="1089" t="s">
        <v>590</v>
      </c>
      <c r="C32" s="1090"/>
      <c r="D32" s="1090"/>
      <c r="E32" s="1090"/>
      <c r="F32" s="1090"/>
      <c r="G32" s="1090"/>
      <c r="H32" s="1090"/>
      <c r="I32" s="1091"/>
    </row>
    <row r="33" spans="2:9" s="606" customFormat="1" ht="0.45" customHeight="1" thickBot="1" x14ac:dyDescent="0.25">
      <c r="B33" s="756"/>
      <c r="C33" s="607"/>
      <c r="I33" s="757"/>
    </row>
    <row r="34" spans="2:9" s="606" customFormat="1" ht="0.45" customHeight="1" thickBot="1" x14ac:dyDescent="0.25">
      <c r="B34" s="756"/>
      <c r="C34" s="608"/>
      <c r="I34" s="757"/>
    </row>
    <row r="35" spans="2:9" s="606" customFormat="1" ht="0.45" customHeight="1" thickBot="1" x14ac:dyDescent="0.25">
      <c r="B35" s="756"/>
      <c r="C35" s="608"/>
      <c r="I35" s="757"/>
    </row>
    <row r="36" spans="2:9" s="606" customFormat="1" ht="36" customHeight="1" thickBot="1" x14ac:dyDescent="0.25">
      <c r="B36" s="600" t="s">
        <v>568</v>
      </c>
      <c r="C36" s="1082" t="s">
        <v>578</v>
      </c>
      <c r="D36" s="1083"/>
      <c r="E36" s="1083"/>
      <c r="F36" s="1083"/>
      <c r="G36" s="1083"/>
      <c r="H36" s="1083"/>
      <c r="I36" s="1084"/>
    </row>
    <row r="37" spans="2:9" s="606" customFormat="1" ht="9" customHeight="1" thickBot="1" x14ac:dyDescent="0.25">
      <c r="B37" s="601"/>
      <c r="C37" s="612"/>
      <c r="D37" s="612"/>
      <c r="E37" s="612"/>
      <c r="F37" s="612"/>
      <c r="G37" s="612"/>
      <c r="H37" s="612"/>
      <c r="I37" s="613"/>
    </row>
    <row r="38" spans="2:9" s="606" customFormat="1" ht="36" customHeight="1" thickBot="1" x14ac:dyDescent="0.25">
      <c r="B38" s="600" t="s">
        <v>567</v>
      </c>
      <c r="C38" s="1082" t="s">
        <v>577</v>
      </c>
      <c r="D38" s="1083"/>
      <c r="E38" s="1083"/>
      <c r="F38" s="1083"/>
      <c r="G38" s="1083"/>
      <c r="H38" s="1083"/>
      <c r="I38" s="1084"/>
    </row>
    <row r="39" spans="2:9" s="606" customFormat="1" ht="8.25" customHeight="1" thickBot="1" x14ac:dyDescent="0.25">
      <c r="B39" s="601"/>
      <c r="C39" s="612"/>
      <c r="D39" s="612"/>
      <c r="E39" s="612"/>
      <c r="F39" s="612"/>
      <c r="G39" s="612"/>
      <c r="H39" s="612"/>
      <c r="I39" s="613"/>
    </row>
    <row r="40" spans="2:9" s="606" customFormat="1" ht="95.25" customHeight="1" thickBot="1" x14ac:dyDescent="0.25">
      <c r="B40" s="600" t="s">
        <v>5</v>
      </c>
      <c r="C40" s="1082" t="s">
        <v>576</v>
      </c>
      <c r="D40" s="1083"/>
      <c r="E40" s="1083"/>
      <c r="F40" s="1083"/>
      <c r="G40" s="1083"/>
      <c r="H40" s="1083"/>
      <c r="I40" s="1084"/>
    </row>
    <row r="41" spans="2:9" s="606" customFormat="1" ht="9.75" customHeight="1" thickBot="1" x14ac:dyDescent="0.25">
      <c r="B41" s="601"/>
      <c r="C41" s="612"/>
      <c r="D41" s="612"/>
      <c r="E41" s="612"/>
      <c r="F41" s="612"/>
      <c r="G41" s="612"/>
      <c r="H41" s="612"/>
      <c r="I41" s="613"/>
    </row>
    <row r="42" spans="2:9" s="606" customFormat="1" ht="60.75" customHeight="1" thickBot="1" x14ac:dyDescent="0.25">
      <c r="B42" s="600" t="s">
        <v>4</v>
      </c>
      <c r="C42" s="1082" t="s">
        <v>575</v>
      </c>
      <c r="D42" s="1083"/>
      <c r="E42" s="1083"/>
      <c r="F42" s="1083"/>
      <c r="G42" s="1083"/>
      <c r="H42" s="1083"/>
      <c r="I42" s="1084"/>
    </row>
    <row r="43" spans="2:9" s="606" customFormat="1" ht="12.75" customHeight="1" thickBot="1" x14ac:dyDescent="0.25">
      <c r="B43" s="601"/>
      <c r="C43" s="612"/>
      <c r="D43" s="612"/>
      <c r="E43" s="612"/>
      <c r="F43" s="612"/>
      <c r="G43" s="612"/>
      <c r="H43" s="612"/>
      <c r="I43" s="613"/>
    </row>
    <row r="44" spans="2:9" s="606" customFormat="1" ht="51.75" customHeight="1" thickBot="1" x14ac:dyDescent="0.25">
      <c r="B44" s="600" t="s">
        <v>3</v>
      </c>
      <c r="C44" s="1082" t="s">
        <v>569</v>
      </c>
      <c r="D44" s="1083"/>
      <c r="E44" s="1083"/>
      <c r="F44" s="1083"/>
      <c r="G44" s="1083"/>
      <c r="H44" s="1083"/>
      <c r="I44" s="1084"/>
    </row>
    <row r="45" spans="2:9" s="606" customFormat="1" x14ac:dyDescent="0.2">
      <c r="B45" s="599"/>
    </row>
    <row r="46" spans="2:9" s="606" customFormat="1" x14ac:dyDescent="0.2">
      <c r="B46" s="599"/>
    </row>
    <row r="47" spans="2:9" s="606" customFormat="1" x14ac:dyDescent="0.2">
      <c r="B47" s="599"/>
    </row>
    <row r="48" spans="2:9" s="606" customFormat="1" x14ac:dyDescent="0.2">
      <c r="B48" s="599"/>
    </row>
    <row r="49" spans="2:2" s="606" customFormat="1" x14ac:dyDescent="0.2">
      <c r="B49" s="599"/>
    </row>
    <row r="50" spans="2:2" s="606" customFormat="1" x14ac:dyDescent="0.2">
      <c r="B50" s="599"/>
    </row>
    <row r="51" spans="2:2" s="606" customFormat="1" x14ac:dyDescent="0.2">
      <c r="B51" s="599"/>
    </row>
    <row r="52" spans="2:2" s="606" customFormat="1" x14ac:dyDescent="0.2">
      <c r="B52" s="599"/>
    </row>
    <row r="53" spans="2:2" s="606" customFormat="1" x14ac:dyDescent="0.2">
      <c r="B53" s="599"/>
    </row>
    <row r="54" spans="2:2" s="606" customFormat="1" x14ac:dyDescent="0.2">
      <c r="B54" s="599"/>
    </row>
    <row r="55" spans="2:2" s="606" customFormat="1" x14ac:dyDescent="0.2">
      <c r="B55" s="599"/>
    </row>
    <row r="56" spans="2:2" s="606" customFormat="1" x14ac:dyDescent="0.2">
      <c r="B56" s="599"/>
    </row>
    <row r="57" spans="2:2" s="606" customFormat="1" x14ac:dyDescent="0.2">
      <c r="B57" s="599"/>
    </row>
    <row r="58" spans="2:2" s="606" customFormat="1" x14ac:dyDescent="0.2">
      <c r="B58" s="599"/>
    </row>
    <row r="59" spans="2:2" s="606" customFormat="1" x14ac:dyDescent="0.2">
      <c r="B59" s="599"/>
    </row>
    <row r="60" spans="2:2" s="606" customFormat="1" x14ac:dyDescent="0.2">
      <c r="B60" s="599"/>
    </row>
    <row r="61" spans="2:2" s="606" customFormat="1" x14ac:dyDescent="0.2">
      <c r="B61" s="599"/>
    </row>
    <row r="62" spans="2:2" s="606" customFormat="1" x14ac:dyDescent="0.2">
      <c r="B62" s="599"/>
    </row>
    <row r="63" spans="2:2" s="606" customFormat="1" x14ac:dyDescent="0.2">
      <c r="B63" s="599"/>
    </row>
    <row r="64" spans="2:2" s="606" customFormat="1" x14ac:dyDescent="0.2">
      <c r="B64" s="599"/>
    </row>
    <row r="65" spans="2:2" s="606" customFormat="1" x14ac:dyDescent="0.2">
      <c r="B65" s="599"/>
    </row>
    <row r="66" spans="2:2" s="606" customFormat="1" x14ac:dyDescent="0.2">
      <c r="B66" s="599"/>
    </row>
    <row r="67" spans="2:2" s="606" customFormat="1" x14ac:dyDescent="0.2">
      <c r="B67" s="599"/>
    </row>
    <row r="68" spans="2:2" s="606" customFormat="1" x14ac:dyDescent="0.2">
      <c r="B68" s="599"/>
    </row>
    <row r="69" spans="2:2" s="606" customFormat="1" x14ac:dyDescent="0.2">
      <c r="B69" s="599"/>
    </row>
    <row r="70" spans="2:2" s="606" customFormat="1" x14ac:dyDescent="0.2">
      <c r="B70" s="599"/>
    </row>
    <row r="71" spans="2:2" s="606" customFormat="1" x14ac:dyDescent="0.2">
      <c r="B71" s="599"/>
    </row>
    <row r="72" spans="2:2" s="606" customFormat="1" x14ac:dyDescent="0.2">
      <c r="B72" s="599"/>
    </row>
    <row r="73" spans="2:2" s="606" customFormat="1" x14ac:dyDescent="0.2">
      <c r="B73" s="599"/>
    </row>
    <row r="74" spans="2:2" s="606" customFormat="1" x14ac:dyDescent="0.2">
      <c r="B74" s="599"/>
    </row>
    <row r="75" spans="2:2" s="606" customFormat="1" x14ac:dyDescent="0.2">
      <c r="B75" s="599"/>
    </row>
    <row r="76" spans="2:2" s="606" customFormat="1" x14ac:dyDescent="0.2">
      <c r="B76" s="599"/>
    </row>
    <row r="77" spans="2:2" s="606" customFormat="1" x14ac:dyDescent="0.2">
      <c r="B77" s="599"/>
    </row>
    <row r="78" spans="2:2" s="606" customFormat="1" x14ac:dyDescent="0.2">
      <c r="B78" s="599"/>
    </row>
    <row r="79" spans="2:2" s="606" customFormat="1" x14ac:dyDescent="0.2">
      <c r="B79" s="599"/>
    </row>
    <row r="80" spans="2:2" s="606" customFormat="1" x14ac:dyDescent="0.2">
      <c r="B80" s="599"/>
    </row>
    <row r="81" spans="2:2" s="606" customFormat="1" x14ac:dyDescent="0.2">
      <c r="B81" s="599"/>
    </row>
    <row r="82" spans="2:2" s="606" customFormat="1" x14ac:dyDescent="0.2">
      <c r="B82" s="599"/>
    </row>
    <row r="83" spans="2:2" s="606" customFormat="1" x14ac:dyDescent="0.2">
      <c r="B83" s="599"/>
    </row>
    <row r="84" spans="2:2" s="606" customFormat="1" x14ac:dyDescent="0.2">
      <c r="B84" s="599"/>
    </row>
    <row r="85" spans="2:2" s="606" customFormat="1" x14ac:dyDescent="0.2">
      <c r="B85" s="599"/>
    </row>
    <row r="86" spans="2:2" s="606" customFormat="1" x14ac:dyDescent="0.2">
      <c r="B86" s="599"/>
    </row>
    <row r="87" spans="2:2" s="606" customFormat="1" x14ac:dyDescent="0.2">
      <c r="B87" s="599"/>
    </row>
    <row r="88" spans="2:2" s="606" customFormat="1" x14ac:dyDescent="0.2">
      <c r="B88" s="599"/>
    </row>
    <row r="89" spans="2:2" s="606" customFormat="1" x14ac:dyDescent="0.2">
      <c r="B89" s="599"/>
    </row>
    <row r="90" spans="2:2" s="606" customFormat="1" x14ac:dyDescent="0.2">
      <c r="B90" s="599"/>
    </row>
    <row r="91" spans="2:2" s="606" customFormat="1" x14ac:dyDescent="0.2">
      <c r="B91" s="599"/>
    </row>
    <row r="92" spans="2:2" s="606" customFormat="1" x14ac:dyDescent="0.2">
      <c r="B92" s="599"/>
    </row>
    <row r="93" spans="2:2" s="606" customFormat="1" x14ac:dyDescent="0.2">
      <c r="B93" s="599"/>
    </row>
    <row r="94" spans="2:2" s="606" customFormat="1" x14ac:dyDescent="0.2">
      <c r="B94" s="599"/>
    </row>
    <row r="95" spans="2:2" s="606" customFormat="1" x14ac:dyDescent="0.2">
      <c r="B95" s="599"/>
    </row>
    <row r="96" spans="2:2" s="606" customFormat="1" x14ac:dyDescent="0.2">
      <c r="B96" s="599"/>
    </row>
    <row r="97" spans="2:2" s="606" customFormat="1" x14ac:dyDescent="0.2">
      <c r="B97" s="599"/>
    </row>
    <row r="98" spans="2:2" s="606" customFormat="1" x14ac:dyDescent="0.2">
      <c r="B98" s="599"/>
    </row>
    <row r="99" spans="2:2" s="606" customFormat="1" x14ac:dyDescent="0.2">
      <c r="B99" s="599"/>
    </row>
    <row r="100" spans="2:2" s="606" customFormat="1" x14ac:dyDescent="0.2">
      <c r="B100" s="599"/>
    </row>
    <row r="101" spans="2:2" s="606" customFormat="1" x14ac:dyDescent="0.2">
      <c r="B101" s="599"/>
    </row>
    <row r="102" spans="2:2" s="606" customFormat="1" x14ac:dyDescent="0.2">
      <c r="B102" s="599"/>
    </row>
    <row r="103" spans="2:2" s="606" customFormat="1" x14ac:dyDescent="0.2">
      <c r="B103" s="599"/>
    </row>
    <row r="104" spans="2:2" s="606" customFormat="1" x14ac:dyDescent="0.2">
      <c r="B104" s="599"/>
    </row>
    <row r="105" spans="2:2" s="606" customFormat="1" x14ac:dyDescent="0.2">
      <c r="B105" s="599"/>
    </row>
    <row r="106" spans="2:2" s="606" customFormat="1" x14ac:dyDescent="0.2">
      <c r="B106" s="599"/>
    </row>
    <row r="107" spans="2:2" s="606" customFormat="1" x14ac:dyDescent="0.2">
      <c r="B107" s="599"/>
    </row>
    <row r="108" spans="2:2" s="606" customFormat="1" x14ac:dyDescent="0.2">
      <c r="B108" s="599"/>
    </row>
    <row r="109" spans="2:2" s="606" customFormat="1" x14ac:dyDescent="0.2">
      <c r="B109" s="599"/>
    </row>
    <row r="110" spans="2:2" s="606" customFormat="1" x14ac:dyDescent="0.2">
      <c r="B110" s="599"/>
    </row>
    <row r="111" spans="2:2" s="606" customFormat="1" x14ac:dyDescent="0.2">
      <c r="B111" s="599"/>
    </row>
    <row r="112" spans="2:2" s="606" customFormat="1" x14ac:dyDescent="0.2">
      <c r="B112" s="599"/>
    </row>
    <row r="113" spans="2:2" s="606" customFormat="1" x14ac:dyDescent="0.2">
      <c r="B113" s="599"/>
    </row>
    <row r="114" spans="2:2" s="606" customFormat="1" x14ac:dyDescent="0.2">
      <c r="B114" s="599"/>
    </row>
    <row r="115" spans="2:2" s="606" customFormat="1" x14ac:dyDescent="0.2">
      <c r="B115" s="599"/>
    </row>
    <row r="116" spans="2:2" s="606" customFormat="1" x14ac:dyDescent="0.2">
      <c r="B116" s="599"/>
    </row>
    <row r="117" spans="2:2" s="606" customFormat="1" x14ac:dyDescent="0.2">
      <c r="B117" s="599"/>
    </row>
    <row r="118" spans="2:2" s="606" customFormat="1" x14ac:dyDescent="0.2">
      <c r="B118" s="599"/>
    </row>
    <row r="119" spans="2:2" s="606" customFormat="1" x14ac:dyDescent="0.2">
      <c r="B119" s="599"/>
    </row>
    <row r="120" spans="2:2" s="606" customFormat="1" x14ac:dyDescent="0.2">
      <c r="B120" s="599"/>
    </row>
    <row r="121" spans="2:2" s="606" customFormat="1" x14ac:dyDescent="0.2">
      <c r="B121" s="599"/>
    </row>
    <row r="122" spans="2:2" s="606" customFormat="1" x14ac:dyDescent="0.2">
      <c r="B122" s="599"/>
    </row>
    <row r="123" spans="2:2" s="606" customFormat="1" x14ac:dyDescent="0.2">
      <c r="B123" s="599"/>
    </row>
    <row r="124" spans="2:2" s="606" customFormat="1" x14ac:dyDescent="0.2">
      <c r="B124" s="599"/>
    </row>
    <row r="125" spans="2:2" s="606" customFormat="1" x14ac:dyDescent="0.2">
      <c r="B125" s="599"/>
    </row>
    <row r="126" spans="2:2" s="606" customFormat="1" x14ac:dyDescent="0.2">
      <c r="B126" s="599"/>
    </row>
    <row r="127" spans="2:2" s="606" customFormat="1" x14ac:dyDescent="0.2">
      <c r="B127" s="599"/>
    </row>
    <row r="128" spans="2:2" s="606" customFormat="1" x14ac:dyDescent="0.2">
      <c r="B128" s="599"/>
    </row>
    <row r="129" spans="2:2" s="606" customFormat="1" x14ac:dyDescent="0.2">
      <c r="B129" s="599"/>
    </row>
    <row r="130" spans="2:2" s="606" customFormat="1" x14ac:dyDescent="0.2">
      <c r="B130" s="599"/>
    </row>
    <row r="131" spans="2:2" s="606" customFormat="1" x14ac:dyDescent="0.2">
      <c r="B131" s="599"/>
    </row>
    <row r="132" spans="2:2" s="606" customFormat="1" x14ac:dyDescent="0.2">
      <c r="B132" s="599"/>
    </row>
    <row r="133" spans="2:2" s="606" customFormat="1" x14ac:dyDescent="0.2">
      <c r="B133" s="599"/>
    </row>
    <row r="134" spans="2:2" s="606" customFormat="1" x14ac:dyDescent="0.2">
      <c r="B134" s="599"/>
    </row>
    <row r="135" spans="2:2" s="606" customFormat="1" x14ac:dyDescent="0.2">
      <c r="B135" s="599"/>
    </row>
    <row r="136" spans="2:2" s="606" customFormat="1" x14ac:dyDescent="0.2">
      <c r="B136" s="599"/>
    </row>
    <row r="137" spans="2:2" s="606" customFormat="1" x14ac:dyDescent="0.2">
      <c r="B137" s="599"/>
    </row>
    <row r="138" spans="2:2" s="606" customFormat="1" x14ac:dyDescent="0.2">
      <c r="B138" s="599"/>
    </row>
    <row r="139" spans="2:2" s="606" customFormat="1" x14ac:dyDescent="0.2">
      <c r="B139" s="599"/>
    </row>
    <row r="140" spans="2:2" s="606" customFormat="1" x14ac:dyDescent="0.2">
      <c r="B140" s="599"/>
    </row>
    <row r="141" spans="2:2" s="606" customFormat="1" x14ac:dyDescent="0.2">
      <c r="B141" s="599"/>
    </row>
    <row r="142" spans="2:2" s="606" customFormat="1" x14ac:dyDescent="0.2">
      <c r="B142" s="599"/>
    </row>
    <row r="143" spans="2:2" s="606" customFormat="1" x14ac:dyDescent="0.2">
      <c r="B143" s="599"/>
    </row>
    <row r="144" spans="2:2" s="606" customFormat="1" x14ac:dyDescent="0.2">
      <c r="B144" s="599"/>
    </row>
    <row r="145" spans="2:2" s="606" customFormat="1" x14ac:dyDescent="0.2">
      <c r="B145" s="599"/>
    </row>
    <row r="146" spans="2:2" s="606" customFormat="1" x14ac:dyDescent="0.2">
      <c r="B146" s="599"/>
    </row>
    <row r="147" spans="2:2" s="606" customFormat="1" x14ac:dyDescent="0.2">
      <c r="B147" s="599"/>
    </row>
    <row r="148" spans="2:2" s="606" customFormat="1" x14ac:dyDescent="0.2">
      <c r="B148" s="599"/>
    </row>
    <row r="149" spans="2:2" s="606" customFormat="1" x14ac:dyDescent="0.2">
      <c r="B149" s="599"/>
    </row>
    <row r="150" spans="2:2" s="606" customFormat="1" x14ac:dyDescent="0.2">
      <c r="B150" s="599"/>
    </row>
    <row r="151" spans="2:2" s="606" customFormat="1" x14ac:dyDescent="0.2">
      <c r="B151" s="599"/>
    </row>
    <row r="152" spans="2:2" s="606" customFormat="1" x14ac:dyDescent="0.2">
      <c r="B152" s="599"/>
    </row>
    <row r="153" spans="2:2" s="606" customFormat="1" x14ac:dyDescent="0.2">
      <c r="B153" s="599"/>
    </row>
    <row r="154" spans="2:2" s="606" customFormat="1" x14ac:dyDescent="0.2">
      <c r="B154" s="599"/>
    </row>
    <row r="155" spans="2:2" s="606" customFormat="1" x14ac:dyDescent="0.2">
      <c r="B155" s="599"/>
    </row>
    <row r="156" spans="2:2" s="606" customFormat="1" x14ac:dyDescent="0.2">
      <c r="B156" s="599"/>
    </row>
    <row r="157" spans="2:2" s="606" customFormat="1" x14ac:dyDescent="0.2">
      <c r="B157" s="599"/>
    </row>
    <row r="158" spans="2:2" s="606" customFormat="1" x14ac:dyDescent="0.2">
      <c r="B158" s="599"/>
    </row>
    <row r="159" spans="2:2" s="606" customFormat="1" x14ac:dyDescent="0.2">
      <c r="B159" s="599"/>
    </row>
    <row r="160" spans="2:2" s="606" customFormat="1" x14ac:dyDescent="0.2">
      <c r="B160" s="599"/>
    </row>
    <row r="161" spans="2:2" s="606" customFormat="1" x14ac:dyDescent="0.2">
      <c r="B161" s="599"/>
    </row>
    <row r="162" spans="2:2" s="606" customFormat="1" x14ac:dyDescent="0.2">
      <c r="B162" s="599"/>
    </row>
    <row r="163" spans="2:2" s="606" customFormat="1" x14ac:dyDescent="0.2">
      <c r="B163" s="599"/>
    </row>
    <row r="164" spans="2:2" s="606" customFormat="1" x14ac:dyDescent="0.2">
      <c r="B164" s="599"/>
    </row>
    <row r="165" spans="2:2" s="606" customFormat="1" x14ac:dyDescent="0.2">
      <c r="B165" s="599"/>
    </row>
    <row r="166" spans="2:2" s="606" customFormat="1" x14ac:dyDescent="0.2">
      <c r="B166" s="599"/>
    </row>
    <row r="167" spans="2:2" s="606" customFormat="1" x14ac:dyDescent="0.2">
      <c r="B167" s="599"/>
    </row>
    <row r="168" spans="2:2" s="606" customFormat="1" x14ac:dyDescent="0.2">
      <c r="B168" s="599"/>
    </row>
    <row r="169" spans="2:2" s="606" customFormat="1" x14ac:dyDescent="0.2">
      <c r="B169" s="599"/>
    </row>
    <row r="170" spans="2:2" s="606" customFormat="1" x14ac:dyDescent="0.2">
      <c r="B170" s="599"/>
    </row>
    <row r="171" spans="2:2" s="606" customFormat="1" x14ac:dyDescent="0.2">
      <c r="B171" s="599"/>
    </row>
    <row r="172" spans="2:2" s="606" customFormat="1" x14ac:dyDescent="0.2">
      <c r="B172" s="599"/>
    </row>
    <row r="173" spans="2:2" s="606" customFormat="1" x14ac:dyDescent="0.2">
      <c r="B173" s="599"/>
    </row>
    <row r="174" spans="2:2" s="606" customFormat="1" x14ac:dyDescent="0.2">
      <c r="B174" s="599"/>
    </row>
    <row r="175" spans="2:2" s="606" customFormat="1" x14ac:dyDescent="0.2">
      <c r="B175" s="599"/>
    </row>
    <row r="176" spans="2:2" s="606" customFormat="1" x14ac:dyDescent="0.2">
      <c r="B176" s="599"/>
    </row>
    <row r="177" spans="2:2" s="606" customFormat="1" x14ac:dyDescent="0.2">
      <c r="B177" s="599"/>
    </row>
    <row r="178" spans="2:2" s="606" customFormat="1" x14ac:dyDescent="0.2">
      <c r="B178" s="599"/>
    </row>
    <row r="179" spans="2:2" s="606" customFormat="1" x14ac:dyDescent="0.2">
      <c r="B179" s="599"/>
    </row>
    <row r="180" spans="2:2" s="606" customFormat="1" x14ac:dyDescent="0.2">
      <c r="B180" s="599"/>
    </row>
    <row r="181" spans="2:2" s="606" customFormat="1" x14ac:dyDescent="0.2">
      <c r="B181" s="599"/>
    </row>
    <row r="182" spans="2:2" s="606" customFormat="1" x14ac:dyDescent="0.2">
      <c r="B182" s="599"/>
    </row>
    <row r="183" spans="2:2" s="606" customFormat="1" x14ac:dyDescent="0.2">
      <c r="B183" s="599"/>
    </row>
    <row r="184" spans="2:2" s="606" customFormat="1" x14ac:dyDescent="0.2">
      <c r="B184" s="599"/>
    </row>
    <row r="185" spans="2:2" s="606" customFormat="1" x14ac:dyDescent="0.2">
      <c r="B185" s="599"/>
    </row>
    <row r="186" spans="2:2" s="606" customFormat="1" x14ac:dyDescent="0.2">
      <c r="B186" s="599"/>
    </row>
    <row r="187" spans="2:2" s="606" customFormat="1" x14ac:dyDescent="0.2">
      <c r="B187" s="599"/>
    </row>
    <row r="188" spans="2:2" s="606" customFormat="1" x14ac:dyDescent="0.2">
      <c r="B188" s="599"/>
    </row>
    <row r="189" spans="2:2" s="606" customFormat="1" x14ac:dyDescent="0.2">
      <c r="B189" s="599"/>
    </row>
    <row r="190" spans="2:2" s="606" customFormat="1" x14ac:dyDescent="0.2">
      <c r="B190" s="599"/>
    </row>
    <row r="191" spans="2:2" s="606" customFormat="1" x14ac:dyDescent="0.2">
      <c r="B191" s="599"/>
    </row>
    <row r="192" spans="2:2" s="606" customFormat="1" x14ac:dyDescent="0.2">
      <c r="B192" s="599"/>
    </row>
    <row r="193" spans="2:2" s="606" customFormat="1" x14ac:dyDescent="0.2">
      <c r="B193" s="599"/>
    </row>
    <row r="194" spans="2:2" s="606" customFormat="1" x14ac:dyDescent="0.2">
      <c r="B194" s="599"/>
    </row>
    <row r="195" spans="2:2" s="606" customFormat="1" x14ac:dyDescent="0.2">
      <c r="B195" s="599"/>
    </row>
    <row r="196" spans="2:2" s="606" customFormat="1" x14ac:dyDescent="0.2">
      <c r="B196" s="599"/>
    </row>
    <row r="197" spans="2:2" s="606" customFormat="1" x14ac:dyDescent="0.2">
      <c r="B197" s="599"/>
    </row>
    <row r="198" spans="2:2" s="606" customFormat="1" x14ac:dyDescent="0.2">
      <c r="B198" s="599"/>
    </row>
    <row r="199" spans="2:2" s="606" customFormat="1" x14ac:dyDescent="0.2">
      <c r="B199" s="599"/>
    </row>
    <row r="200" spans="2:2" s="606" customFormat="1" x14ac:dyDescent="0.2">
      <c r="B200" s="599"/>
    </row>
    <row r="201" spans="2:2" s="606" customFormat="1" x14ac:dyDescent="0.2">
      <c r="B201" s="599"/>
    </row>
    <row r="202" spans="2:2" s="606" customFormat="1" x14ac:dyDescent="0.2">
      <c r="B202" s="599"/>
    </row>
    <row r="203" spans="2:2" s="606" customFormat="1" x14ac:dyDescent="0.2">
      <c r="B203" s="599"/>
    </row>
    <row r="204" spans="2:2" s="606" customFormat="1" x14ac:dyDescent="0.2">
      <c r="B204" s="599"/>
    </row>
    <row r="205" spans="2:2" s="606" customFormat="1" x14ac:dyDescent="0.2">
      <c r="B205" s="599"/>
    </row>
    <row r="206" spans="2:2" s="606" customFormat="1" x14ac:dyDescent="0.2">
      <c r="B206" s="599"/>
    </row>
    <row r="207" spans="2:2" s="606" customFormat="1" x14ac:dyDescent="0.2">
      <c r="B207" s="599"/>
    </row>
    <row r="208" spans="2:2" s="606" customFormat="1" x14ac:dyDescent="0.2">
      <c r="B208" s="599"/>
    </row>
    <row r="209" spans="2:2" s="606" customFormat="1" x14ac:dyDescent="0.2">
      <c r="B209" s="599"/>
    </row>
    <row r="210" spans="2:2" s="606" customFormat="1" x14ac:dyDescent="0.2">
      <c r="B210" s="599"/>
    </row>
    <row r="211" spans="2:2" s="606" customFormat="1" x14ac:dyDescent="0.2">
      <c r="B211" s="599"/>
    </row>
    <row r="212" spans="2:2" s="606" customFormat="1" x14ac:dyDescent="0.2">
      <c r="B212" s="599"/>
    </row>
    <row r="213" spans="2:2" s="606" customFormat="1" x14ac:dyDescent="0.2">
      <c r="B213" s="599"/>
    </row>
    <row r="214" spans="2:2" s="606" customFormat="1" x14ac:dyDescent="0.2">
      <c r="B214" s="599"/>
    </row>
    <row r="215" spans="2:2" s="606" customFormat="1" x14ac:dyDescent="0.2">
      <c r="B215" s="599"/>
    </row>
    <row r="216" spans="2:2" s="606" customFormat="1" x14ac:dyDescent="0.2">
      <c r="B216" s="599"/>
    </row>
    <row r="217" spans="2:2" s="606" customFormat="1" x14ac:dyDescent="0.2">
      <c r="B217" s="599"/>
    </row>
    <row r="218" spans="2:2" s="606" customFormat="1" x14ac:dyDescent="0.2">
      <c r="B218" s="599"/>
    </row>
    <row r="219" spans="2:2" s="606" customFormat="1" x14ac:dyDescent="0.2">
      <c r="B219" s="599"/>
    </row>
    <row r="220" spans="2:2" s="606" customFormat="1" x14ac:dyDescent="0.2">
      <c r="B220" s="599"/>
    </row>
    <row r="221" spans="2:2" s="606" customFormat="1" x14ac:dyDescent="0.2">
      <c r="B221" s="599"/>
    </row>
    <row r="222" spans="2:2" s="606" customFormat="1" x14ac:dyDescent="0.2">
      <c r="B222" s="599"/>
    </row>
    <row r="223" spans="2:2" s="606" customFormat="1" x14ac:dyDescent="0.2">
      <c r="B223" s="599"/>
    </row>
    <row r="224" spans="2:2" s="606" customFormat="1" x14ac:dyDescent="0.2">
      <c r="B224" s="599"/>
    </row>
    <row r="225" spans="2:2" s="606" customFormat="1" x14ac:dyDescent="0.2">
      <c r="B225" s="599"/>
    </row>
    <row r="226" spans="2:2" s="606" customFormat="1" x14ac:dyDescent="0.2">
      <c r="B226" s="599"/>
    </row>
    <row r="227" spans="2:2" s="606" customFormat="1" x14ac:dyDescent="0.2">
      <c r="B227" s="599"/>
    </row>
    <row r="228" spans="2:2" s="606" customFormat="1" x14ac:dyDescent="0.2">
      <c r="B228" s="599"/>
    </row>
    <row r="229" spans="2:2" s="606" customFormat="1" x14ac:dyDescent="0.2">
      <c r="B229" s="599"/>
    </row>
    <row r="230" spans="2:2" s="606" customFormat="1" x14ac:dyDescent="0.2">
      <c r="B230" s="599"/>
    </row>
    <row r="231" spans="2:2" s="606" customFormat="1" x14ac:dyDescent="0.2">
      <c r="B231" s="599"/>
    </row>
    <row r="232" spans="2:2" s="606" customFormat="1" x14ac:dyDescent="0.2">
      <c r="B232" s="599"/>
    </row>
    <row r="233" spans="2:2" s="606" customFormat="1" x14ac:dyDescent="0.2">
      <c r="B233" s="599"/>
    </row>
    <row r="234" spans="2:2" s="606" customFormat="1" x14ac:dyDescent="0.2">
      <c r="B234" s="599"/>
    </row>
    <row r="235" spans="2:2" s="606" customFormat="1" x14ac:dyDescent="0.2">
      <c r="B235" s="599"/>
    </row>
    <row r="236" spans="2:2" s="606" customFormat="1" x14ac:dyDescent="0.2">
      <c r="B236" s="599"/>
    </row>
    <row r="237" spans="2:2" s="606" customFormat="1" x14ac:dyDescent="0.2">
      <c r="B237" s="599"/>
    </row>
    <row r="238" spans="2:2" s="606" customFormat="1" x14ac:dyDescent="0.2">
      <c r="B238" s="599"/>
    </row>
    <row r="239" spans="2:2" s="606" customFormat="1" x14ac:dyDescent="0.2">
      <c r="B239" s="599"/>
    </row>
    <row r="240" spans="2:2" s="606" customFormat="1" x14ac:dyDescent="0.2">
      <c r="B240" s="599"/>
    </row>
    <row r="241" spans="2:2" s="606" customFormat="1" x14ac:dyDescent="0.2">
      <c r="B241" s="599"/>
    </row>
    <row r="242" spans="2:2" s="606" customFormat="1" x14ac:dyDescent="0.2">
      <c r="B242" s="599"/>
    </row>
    <row r="243" spans="2:2" s="606" customFormat="1" x14ac:dyDescent="0.2">
      <c r="B243" s="599"/>
    </row>
    <row r="244" spans="2:2" s="606" customFormat="1" x14ac:dyDescent="0.2">
      <c r="B244" s="599"/>
    </row>
    <row r="245" spans="2:2" s="606" customFormat="1" x14ac:dyDescent="0.2">
      <c r="B245" s="599"/>
    </row>
    <row r="246" spans="2:2" s="606" customFormat="1" x14ac:dyDescent="0.2">
      <c r="B246" s="599"/>
    </row>
    <row r="247" spans="2:2" s="606" customFormat="1" x14ac:dyDescent="0.2">
      <c r="B247" s="599"/>
    </row>
    <row r="248" spans="2:2" s="606" customFormat="1" x14ac:dyDescent="0.2">
      <c r="B248" s="599"/>
    </row>
    <row r="249" spans="2:2" s="606" customFormat="1" x14ac:dyDescent="0.2">
      <c r="B249" s="599"/>
    </row>
    <row r="250" spans="2:2" s="606" customFormat="1" x14ac:dyDescent="0.2">
      <c r="B250" s="599"/>
    </row>
    <row r="251" spans="2:2" s="606" customFormat="1" x14ac:dyDescent="0.2">
      <c r="B251" s="599"/>
    </row>
    <row r="252" spans="2:2" s="606" customFormat="1" x14ac:dyDescent="0.2">
      <c r="B252" s="599"/>
    </row>
    <row r="253" spans="2:2" s="606" customFormat="1" x14ac:dyDescent="0.2">
      <c r="B253" s="599"/>
    </row>
    <row r="254" spans="2:2" s="606" customFormat="1" x14ac:dyDescent="0.2">
      <c r="B254" s="599"/>
    </row>
    <row r="255" spans="2:2" s="606" customFormat="1" x14ac:dyDescent="0.2">
      <c r="B255" s="599"/>
    </row>
    <row r="256" spans="2:2" s="606" customFormat="1" x14ac:dyDescent="0.2">
      <c r="B256" s="599"/>
    </row>
    <row r="257" spans="2:2" s="606" customFormat="1" x14ac:dyDescent="0.2">
      <c r="B257" s="599"/>
    </row>
    <row r="258" spans="2:2" s="606" customFormat="1" x14ac:dyDescent="0.2">
      <c r="B258" s="599"/>
    </row>
    <row r="259" spans="2:2" s="606" customFormat="1" x14ac:dyDescent="0.2">
      <c r="B259" s="599"/>
    </row>
    <row r="260" spans="2:2" s="606" customFormat="1" x14ac:dyDescent="0.2">
      <c r="B260" s="599"/>
    </row>
    <row r="261" spans="2:2" s="606" customFormat="1" x14ac:dyDescent="0.2">
      <c r="B261" s="599"/>
    </row>
    <row r="262" spans="2:2" s="606" customFormat="1" x14ac:dyDescent="0.2">
      <c r="B262" s="599"/>
    </row>
    <row r="263" spans="2:2" s="606" customFormat="1" x14ac:dyDescent="0.2">
      <c r="B263" s="599"/>
    </row>
    <row r="264" spans="2:2" s="606" customFormat="1" x14ac:dyDescent="0.2">
      <c r="B264" s="599"/>
    </row>
    <row r="265" spans="2:2" s="606" customFormat="1" x14ac:dyDescent="0.2">
      <c r="B265" s="599"/>
    </row>
    <row r="266" spans="2:2" s="606" customFormat="1" x14ac:dyDescent="0.2">
      <c r="B266" s="599"/>
    </row>
    <row r="267" spans="2:2" s="606" customFormat="1" x14ac:dyDescent="0.2">
      <c r="B267" s="599"/>
    </row>
    <row r="268" spans="2:2" s="606" customFormat="1" x14ac:dyDescent="0.2">
      <c r="B268" s="599"/>
    </row>
    <row r="269" spans="2:2" s="606" customFormat="1" x14ac:dyDescent="0.2">
      <c r="B269" s="599"/>
    </row>
    <row r="270" spans="2:2" s="606" customFormat="1" x14ac:dyDescent="0.2">
      <c r="B270" s="599"/>
    </row>
    <row r="271" spans="2:2" s="606" customFormat="1" x14ac:dyDescent="0.2">
      <c r="B271" s="599"/>
    </row>
    <row r="272" spans="2:2" s="606" customFormat="1" x14ac:dyDescent="0.2">
      <c r="B272" s="599"/>
    </row>
    <row r="273" spans="2:2" s="606" customFormat="1" x14ac:dyDescent="0.2">
      <c r="B273" s="599"/>
    </row>
    <row r="274" spans="2:2" s="606" customFormat="1" x14ac:dyDescent="0.2">
      <c r="B274" s="599"/>
    </row>
    <row r="275" spans="2:2" s="606" customFormat="1" x14ac:dyDescent="0.2">
      <c r="B275" s="599"/>
    </row>
    <row r="276" spans="2:2" s="606" customFormat="1" x14ac:dyDescent="0.2">
      <c r="B276" s="599"/>
    </row>
    <row r="277" spans="2:2" s="606" customFormat="1" x14ac:dyDescent="0.2">
      <c r="B277" s="599"/>
    </row>
    <row r="278" spans="2:2" s="606" customFormat="1" x14ac:dyDescent="0.2">
      <c r="B278" s="599"/>
    </row>
    <row r="279" spans="2:2" s="606" customFormat="1" x14ac:dyDescent="0.2">
      <c r="B279" s="599"/>
    </row>
    <row r="280" spans="2:2" s="606" customFormat="1" x14ac:dyDescent="0.2">
      <c r="B280" s="599"/>
    </row>
    <row r="281" spans="2:2" s="606" customFormat="1" x14ac:dyDescent="0.2">
      <c r="B281" s="599"/>
    </row>
    <row r="282" spans="2:2" s="606" customFormat="1" x14ac:dyDescent="0.2">
      <c r="B282" s="599"/>
    </row>
    <row r="283" spans="2:2" s="606" customFormat="1" x14ac:dyDescent="0.2">
      <c r="B283" s="599"/>
    </row>
    <row r="284" spans="2:2" s="606" customFormat="1" x14ac:dyDescent="0.2">
      <c r="B284" s="599"/>
    </row>
    <row r="285" spans="2:2" s="606" customFormat="1" x14ac:dyDescent="0.2">
      <c r="B285" s="599"/>
    </row>
    <row r="286" spans="2:2" s="606" customFormat="1" x14ac:dyDescent="0.2">
      <c r="B286" s="599"/>
    </row>
    <row r="287" spans="2:2" s="606" customFormat="1" x14ac:dyDescent="0.2">
      <c r="B287" s="599"/>
    </row>
    <row r="288" spans="2:2" s="606" customFormat="1" x14ac:dyDescent="0.2">
      <c r="B288" s="599"/>
    </row>
    <row r="289" spans="2:2" s="606" customFormat="1" x14ac:dyDescent="0.2">
      <c r="B289" s="599"/>
    </row>
    <row r="290" spans="2:2" s="606" customFormat="1" x14ac:dyDescent="0.2">
      <c r="B290" s="599"/>
    </row>
    <row r="291" spans="2:2" s="606" customFormat="1" x14ac:dyDescent="0.2">
      <c r="B291" s="599"/>
    </row>
    <row r="292" spans="2:2" s="606" customFormat="1" x14ac:dyDescent="0.2">
      <c r="B292" s="599"/>
    </row>
    <row r="293" spans="2:2" s="606" customFormat="1" x14ac:dyDescent="0.2">
      <c r="B293" s="599"/>
    </row>
    <row r="294" spans="2:2" s="606" customFormat="1" x14ac:dyDescent="0.2">
      <c r="B294" s="599"/>
    </row>
    <row r="295" spans="2:2" s="606" customFormat="1" x14ac:dyDescent="0.2">
      <c r="B295" s="599"/>
    </row>
    <row r="296" spans="2:2" s="606" customFormat="1" x14ac:dyDescent="0.2">
      <c r="B296" s="599"/>
    </row>
    <row r="297" spans="2:2" s="606" customFormat="1" x14ac:dyDescent="0.2">
      <c r="B297" s="599"/>
    </row>
    <row r="298" spans="2:2" s="606" customFormat="1" x14ac:dyDescent="0.2">
      <c r="B298" s="599"/>
    </row>
    <row r="299" spans="2:2" s="606" customFormat="1" x14ac:dyDescent="0.2">
      <c r="B299" s="599"/>
    </row>
    <row r="300" spans="2:2" s="606" customFormat="1" x14ac:dyDescent="0.2">
      <c r="B300" s="599"/>
    </row>
    <row r="301" spans="2:2" s="606" customFormat="1" x14ac:dyDescent="0.2">
      <c r="B301" s="599"/>
    </row>
    <row r="302" spans="2:2" s="606" customFormat="1" x14ac:dyDescent="0.2">
      <c r="B302" s="599"/>
    </row>
    <row r="303" spans="2:2" s="606" customFormat="1" x14ac:dyDescent="0.2">
      <c r="B303" s="599"/>
    </row>
    <row r="304" spans="2:2" s="606" customFormat="1" x14ac:dyDescent="0.2">
      <c r="B304" s="599"/>
    </row>
    <row r="305" spans="2:2" s="606" customFormat="1" x14ac:dyDescent="0.2">
      <c r="B305" s="599"/>
    </row>
    <row r="306" spans="2:2" s="606" customFormat="1" x14ac:dyDescent="0.2">
      <c r="B306" s="599"/>
    </row>
    <row r="307" spans="2:2" s="606" customFormat="1" x14ac:dyDescent="0.2">
      <c r="B307" s="599"/>
    </row>
    <row r="308" spans="2:2" s="606" customFormat="1" x14ac:dyDescent="0.2">
      <c r="B308" s="599"/>
    </row>
    <row r="309" spans="2:2" s="606" customFormat="1" x14ac:dyDescent="0.2">
      <c r="B309" s="599"/>
    </row>
    <row r="310" spans="2:2" s="606" customFormat="1" x14ac:dyDescent="0.2">
      <c r="B310" s="599"/>
    </row>
    <row r="311" spans="2:2" s="606" customFormat="1" x14ac:dyDescent="0.2">
      <c r="B311" s="599"/>
    </row>
    <row r="312" spans="2:2" s="606" customFormat="1" x14ac:dyDescent="0.2">
      <c r="B312" s="599"/>
    </row>
    <row r="313" spans="2:2" s="606" customFormat="1" x14ac:dyDescent="0.2">
      <c r="B313" s="599"/>
    </row>
    <row r="314" spans="2:2" s="606" customFormat="1" x14ac:dyDescent="0.2">
      <c r="B314" s="599"/>
    </row>
    <row r="315" spans="2:2" s="606" customFormat="1" x14ac:dyDescent="0.2">
      <c r="B315" s="599"/>
    </row>
    <row r="316" spans="2:2" s="606" customFormat="1" x14ac:dyDescent="0.2">
      <c r="B316" s="599"/>
    </row>
    <row r="317" spans="2:2" s="606" customFormat="1" x14ac:dyDescent="0.2">
      <c r="B317" s="599"/>
    </row>
    <row r="318" spans="2:2" s="606" customFormat="1" x14ac:dyDescent="0.2">
      <c r="B318" s="599"/>
    </row>
    <row r="319" spans="2:2" s="606" customFormat="1" x14ac:dyDescent="0.2">
      <c r="B319" s="599"/>
    </row>
    <row r="320" spans="2:2" s="606" customFormat="1" x14ac:dyDescent="0.2">
      <c r="B320" s="599"/>
    </row>
    <row r="321" spans="2:2" s="606" customFormat="1" x14ac:dyDescent="0.2">
      <c r="B321" s="599"/>
    </row>
    <row r="322" spans="2:2" s="606" customFormat="1" x14ac:dyDescent="0.2">
      <c r="B322" s="599"/>
    </row>
    <row r="323" spans="2:2" s="606" customFormat="1" x14ac:dyDescent="0.2">
      <c r="B323" s="599"/>
    </row>
    <row r="324" spans="2:2" s="606" customFormat="1" x14ac:dyDescent="0.2">
      <c r="B324" s="599"/>
    </row>
    <row r="325" spans="2:2" s="606" customFormat="1" x14ac:dyDescent="0.2">
      <c r="B325" s="599"/>
    </row>
    <row r="326" spans="2:2" s="606" customFormat="1" x14ac:dyDescent="0.2">
      <c r="B326" s="599"/>
    </row>
    <row r="327" spans="2:2" s="606" customFormat="1" x14ac:dyDescent="0.2">
      <c r="B327" s="599"/>
    </row>
    <row r="328" spans="2:2" s="606" customFormat="1" x14ac:dyDescent="0.2">
      <c r="B328" s="599"/>
    </row>
    <row r="329" spans="2:2" s="606" customFormat="1" x14ac:dyDescent="0.2">
      <c r="B329" s="599"/>
    </row>
    <row r="330" spans="2:2" s="606" customFormat="1" x14ac:dyDescent="0.2">
      <c r="B330" s="599"/>
    </row>
    <row r="331" spans="2:2" s="606" customFormat="1" x14ac:dyDescent="0.2">
      <c r="B331" s="599"/>
    </row>
    <row r="332" spans="2:2" s="606" customFormat="1" x14ac:dyDescent="0.2">
      <c r="B332" s="599"/>
    </row>
    <row r="333" spans="2:2" s="606" customFormat="1" x14ac:dyDescent="0.2">
      <c r="B333" s="599"/>
    </row>
    <row r="334" spans="2:2" s="606" customFormat="1" x14ac:dyDescent="0.2">
      <c r="B334" s="599"/>
    </row>
    <row r="335" spans="2:2" s="606" customFormat="1" x14ac:dyDescent="0.2">
      <c r="B335" s="599"/>
    </row>
    <row r="336" spans="2:2" s="606" customFormat="1" x14ac:dyDescent="0.2">
      <c r="B336" s="599"/>
    </row>
    <row r="337" spans="2:2" s="606" customFormat="1" x14ac:dyDescent="0.2">
      <c r="B337" s="599"/>
    </row>
    <row r="338" spans="2:2" s="606" customFormat="1" x14ac:dyDescent="0.2">
      <c r="B338" s="599"/>
    </row>
    <row r="339" spans="2:2" s="606" customFormat="1" x14ac:dyDescent="0.2">
      <c r="B339" s="599"/>
    </row>
    <row r="340" spans="2:2" s="606" customFormat="1" x14ac:dyDescent="0.2">
      <c r="B340" s="599"/>
    </row>
    <row r="341" spans="2:2" s="606" customFormat="1" x14ac:dyDescent="0.2">
      <c r="B341" s="599"/>
    </row>
    <row r="342" spans="2:2" s="606" customFormat="1" x14ac:dyDescent="0.2">
      <c r="B342" s="599"/>
    </row>
    <row r="343" spans="2:2" s="606" customFormat="1" x14ac:dyDescent="0.2">
      <c r="B343" s="599"/>
    </row>
    <row r="344" spans="2:2" s="606" customFormat="1" x14ac:dyDescent="0.2">
      <c r="B344" s="599"/>
    </row>
    <row r="345" spans="2:2" s="606" customFormat="1" x14ac:dyDescent="0.2">
      <c r="B345" s="599"/>
    </row>
    <row r="346" spans="2:2" s="606" customFormat="1" x14ac:dyDescent="0.2">
      <c r="B346" s="599"/>
    </row>
    <row r="347" spans="2:2" s="606" customFormat="1" x14ac:dyDescent="0.2">
      <c r="B347" s="599"/>
    </row>
    <row r="348" spans="2:2" s="606" customFormat="1" x14ac:dyDescent="0.2">
      <c r="B348" s="599"/>
    </row>
    <row r="349" spans="2:2" s="606" customFormat="1" x14ac:dyDescent="0.2">
      <c r="B349" s="599"/>
    </row>
    <row r="350" spans="2:2" s="606" customFormat="1" x14ac:dyDescent="0.2">
      <c r="B350" s="599"/>
    </row>
    <row r="351" spans="2:2" s="606" customFormat="1" x14ac:dyDescent="0.2">
      <c r="B351" s="599"/>
    </row>
    <row r="352" spans="2:2" s="606" customFormat="1" x14ac:dyDescent="0.2">
      <c r="B352" s="599"/>
    </row>
    <row r="353" spans="2:2" s="606" customFormat="1" x14ac:dyDescent="0.2">
      <c r="B353" s="599"/>
    </row>
    <row r="354" spans="2:2" s="606" customFormat="1" x14ac:dyDescent="0.2">
      <c r="B354" s="599"/>
    </row>
    <row r="355" spans="2:2" s="606" customFormat="1" x14ac:dyDescent="0.2">
      <c r="B355" s="599"/>
    </row>
    <row r="356" spans="2:2" s="606" customFormat="1" x14ac:dyDescent="0.2">
      <c r="B356" s="599"/>
    </row>
    <row r="357" spans="2:2" s="606" customFormat="1" x14ac:dyDescent="0.2">
      <c r="B357" s="599"/>
    </row>
    <row r="358" spans="2:2" s="606" customFormat="1" x14ac:dyDescent="0.2">
      <c r="B358" s="599"/>
    </row>
    <row r="359" spans="2:2" s="606" customFormat="1" x14ac:dyDescent="0.2">
      <c r="B359" s="599"/>
    </row>
    <row r="360" spans="2:2" s="606" customFormat="1" x14ac:dyDescent="0.2">
      <c r="B360" s="599"/>
    </row>
    <row r="361" spans="2:2" s="606" customFormat="1" x14ac:dyDescent="0.2">
      <c r="B361" s="599"/>
    </row>
    <row r="362" spans="2:2" s="606" customFormat="1" x14ac:dyDescent="0.2">
      <c r="B362" s="599"/>
    </row>
    <row r="363" spans="2:2" s="606" customFormat="1" x14ac:dyDescent="0.2">
      <c r="B363" s="599"/>
    </row>
    <row r="364" spans="2:2" s="606" customFormat="1" x14ac:dyDescent="0.2">
      <c r="B364" s="599"/>
    </row>
    <row r="365" spans="2:2" s="606" customFormat="1" x14ac:dyDescent="0.2">
      <c r="B365" s="599"/>
    </row>
    <row r="366" spans="2:2" s="606" customFormat="1" x14ac:dyDescent="0.2">
      <c r="B366" s="599"/>
    </row>
    <row r="367" spans="2:2" s="606" customFormat="1" x14ac:dyDescent="0.2">
      <c r="B367" s="599"/>
    </row>
    <row r="368" spans="2:2" s="606" customFormat="1" x14ac:dyDescent="0.2">
      <c r="B368" s="599"/>
    </row>
    <row r="369" spans="2:2" s="606" customFormat="1" x14ac:dyDescent="0.2">
      <c r="B369" s="599"/>
    </row>
    <row r="370" spans="2:2" s="606" customFormat="1" x14ac:dyDescent="0.2">
      <c r="B370" s="599"/>
    </row>
    <row r="371" spans="2:2" s="606" customFormat="1" x14ac:dyDescent="0.2">
      <c r="B371" s="599"/>
    </row>
    <row r="372" spans="2:2" s="606" customFormat="1" x14ac:dyDescent="0.2">
      <c r="B372" s="599"/>
    </row>
    <row r="373" spans="2:2" s="606" customFormat="1" x14ac:dyDescent="0.2">
      <c r="B373" s="599"/>
    </row>
    <row r="374" spans="2:2" s="606" customFormat="1" x14ac:dyDescent="0.2">
      <c r="B374" s="599"/>
    </row>
    <row r="375" spans="2:2" s="606" customFormat="1" x14ac:dyDescent="0.2">
      <c r="B375" s="599"/>
    </row>
    <row r="376" spans="2:2" s="606" customFormat="1" x14ac:dyDescent="0.2">
      <c r="B376" s="599"/>
    </row>
    <row r="377" spans="2:2" s="606" customFormat="1" x14ac:dyDescent="0.2">
      <c r="B377" s="599"/>
    </row>
    <row r="378" spans="2:2" s="606" customFormat="1" x14ac:dyDescent="0.2">
      <c r="B378" s="599"/>
    </row>
    <row r="379" spans="2:2" s="606" customFormat="1" x14ac:dyDescent="0.2">
      <c r="B379" s="599"/>
    </row>
    <row r="380" spans="2:2" s="606" customFormat="1" x14ac:dyDescent="0.2">
      <c r="B380" s="599"/>
    </row>
    <row r="381" spans="2:2" s="606" customFormat="1" x14ac:dyDescent="0.2">
      <c r="B381" s="599"/>
    </row>
    <row r="382" spans="2:2" s="606" customFormat="1" x14ac:dyDescent="0.2">
      <c r="B382" s="599"/>
    </row>
    <row r="383" spans="2:2" s="606" customFormat="1" x14ac:dyDescent="0.2">
      <c r="B383" s="599"/>
    </row>
    <row r="384" spans="2:2" s="606" customFormat="1" x14ac:dyDescent="0.2">
      <c r="B384" s="599"/>
    </row>
    <row r="385" spans="2:2" s="606" customFormat="1" x14ac:dyDescent="0.2">
      <c r="B385" s="599"/>
    </row>
    <row r="386" spans="2:2" s="606" customFormat="1" x14ac:dyDescent="0.2">
      <c r="B386" s="599"/>
    </row>
    <row r="387" spans="2:2" s="606" customFormat="1" x14ac:dyDescent="0.2">
      <c r="B387" s="599"/>
    </row>
    <row r="388" spans="2:2" s="606" customFormat="1" x14ac:dyDescent="0.2">
      <c r="B388" s="599"/>
    </row>
    <row r="389" spans="2:2" s="606" customFormat="1" x14ac:dyDescent="0.2">
      <c r="B389" s="599"/>
    </row>
    <row r="390" spans="2:2" s="606" customFormat="1" x14ac:dyDescent="0.2">
      <c r="B390" s="599"/>
    </row>
    <row r="391" spans="2:2" s="606" customFormat="1" x14ac:dyDescent="0.2">
      <c r="B391" s="599"/>
    </row>
    <row r="392" spans="2:2" s="606" customFormat="1" x14ac:dyDescent="0.2">
      <c r="B392" s="599"/>
    </row>
    <row r="393" spans="2:2" s="606" customFormat="1" x14ac:dyDescent="0.2">
      <c r="B393" s="599"/>
    </row>
    <row r="394" spans="2:2" s="606" customFormat="1" x14ac:dyDescent="0.2">
      <c r="B394" s="599"/>
    </row>
    <row r="395" spans="2:2" s="606" customFormat="1" x14ac:dyDescent="0.2">
      <c r="B395" s="599"/>
    </row>
    <row r="396" spans="2:2" s="606" customFormat="1" x14ac:dyDescent="0.2">
      <c r="B396" s="599"/>
    </row>
    <row r="397" spans="2:2" s="606" customFormat="1" x14ac:dyDescent="0.2">
      <c r="B397" s="599"/>
    </row>
    <row r="398" spans="2:2" s="606" customFormat="1" x14ac:dyDescent="0.2">
      <c r="B398" s="599"/>
    </row>
    <row r="399" spans="2:2" s="606" customFormat="1" x14ac:dyDescent="0.2">
      <c r="B399" s="599"/>
    </row>
    <row r="400" spans="2:2" s="606" customFormat="1" x14ac:dyDescent="0.2">
      <c r="B400" s="599"/>
    </row>
    <row r="401" spans="2:2" s="606" customFormat="1" x14ac:dyDescent="0.2">
      <c r="B401" s="599"/>
    </row>
    <row r="402" spans="2:2" s="606" customFormat="1" x14ac:dyDescent="0.2">
      <c r="B402" s="599"/>
    </row>
    <row r="403" spans="2:2" s="606" customFormat="1" x14ac:dyDescent="0.2">
      <c r="B403" s="599"/>
    </row>
    <row r="404" spans="2:2" s="606" customFormat="1" x14ac:dyDescent="0.2">
      <c r="B404" s="599"/>
    </row>
    <row r="405" spans="2:2" s="606" customFormat="1" x14ac:dyDescent="0.2">
      <c r="B405" s="599"/>
    </row>
    <row r="406" spans="2:2" s="606" customFormat="1" x14ac:dyDescent="0.2">
      <c r="B406" s="599"/>
    </row>
    <row r="407" spans="2:2" s="606" customFormat="1" x14ac:dyDescent="0.2">
      <c r="B407" s="599"/>
    </row>
    <row r="408" spans="2:2" s="606" customFormat="1" x14ac:dyDescent="0.2">
      <c r="B408" s="599"/>
    </row>
    <row r="409" spans="2:2" s="606" customFormat="1" x14ac:dyDescent="0.2">
      <c r="B409" s="599"/>
    </row>
    <row r="410" spans="2:2" s="606" customFormat="1" x14ac:dyDescent="0.2">
      <c r="B410" s="599"/>
    </row>
    <row r="411" spans="2:2" s="606" customFormat="1" x14ac:dyDescent="0.2">
      <c r="B411" s="599"/>
    </row>
    <row r="412" spans="2:2" s="606" customFormat="1" x14ac:dyDescent="0.2">
      <c r="B412" s="599"/>
    </row>
    <row r="413" spans="2:2" s="606" customFormat="1" x14ac:dyDescent="0.2">
      <c r="B413" s="599"/>
    </row>
    <row r="414" spans="2:2" s="606" customFormat="1" x14ac:dyDescent="0.2">
      <c r="B414" s="599"/>
    </row>
    <row r="415" spans="2:2" s="606" customFormat="1" x14ac:dyDescent="0.2">
      <c r="B415" s="599"/>
    </row>
    <row r="416" spans="2:2" s="606" customFormat="1" x14ac:dyDescent="0.2">
      <c r="B416" s="599"/>
    </row>
    <row r="417" spans="2:2" s="606" customFormat="1" x14ac:dyDescent="0.2">
      <c r="B417" s="599"/>
    </row>
    <row r="418" spans="2:2" s="606" customFormat="1" x14ac:dyDescent="0.2">
      <c r="B418" s="599"/>
    </row>
    <row r="419" spans="2:2" s="606" customFormat="1" x14ac:dyDescent="0.2">
      <c r="B419" s="599"/>
    </row>
    <row r="420" spans="2:2" s="606" customFormat="1" x14ac:dyDescent="0.2">
      <c r="B420" s="599"/>
    </row>
    <row r="421" spans="2:2" s="606" customFormat="1" x14ac:dyDescent="0.2">
      <c r="B421" s="599"/>
    </row>
    <row r="422" spans="2:2" s="606" customFormat="1" x14ac:dyDescent="0.2">
      <c r="B422" s="599"/>
    </row>
    <row r="423" spans="2:2" s="606" customFormat="1" x14ac:dyDescent="0.2">
      <c r="B423" s="599"/>
    </row>
    <row r="424" spans="2:2" s="606" customFormat="1" x14ac:dyDescent="0.2">
      <c r="B424" s="599"/>
    </row>
    <row r="425" spans="2:2" s="606" customFormat="1" x14ac:dyDescent="0.2">
      <c r="B425" s="599"/>
    </row>
    <row r="426" spans="2:2" s="606" customFormat="1" x14ac:dyDescent="0.2">
      <c r="B426" s="599"/>
    </row>
    <row r="427" spans="2:2" s="606" customFormat="1" x14ac:dyDescent="0.2">
      <c r="B427" s="599"/>
    </row>
    <row r="428" spans="2:2" s="606" customFormat="1" x14ac:dyDescent="0.2">
      <c r="B428" s="599"/>
    </row>
    <row r="429" spans="2:2" s="606" customFormat="1" x14ac:dyDescent="0.2">
      <c r="B429" s="599"/>
    </row>
    <row r="430" spans="2:2" s="606" customFormat="1" x14ac:dyDescent="0.2">
      <c r="B430" s="599"/>
    </row>
    <row r="431" spans="2:2" s="606" customFormat="1" x14ac:dyDescent="0.2">
      <c r="B431" s="599"/>
    </row>
    <row r="432" spans="2:2" s="606" customFormat="1" x14ac:dyDescent="0.2">
      <c r="B432" s="599"/>
    </row>
    <row r="433" spans="2:2" s="606" customFormat="1" x14ac:dyDescent="0.2">
      <c r="B433" s="599"/>
    </row>
    <row r="434" spans="2:2" s="606" customFormat="1" x14ac:dyDescent="0.2">
      <c r="B434" s="599"/>
    </row>
    <row r="435" spans="2:2" s="606" customFormat="1" x14ac:dyDescent="0.2">
      <c r="B435" s="599"/>
    </row>
    <row r="436" spans="2:2" s="606" customFormat="1" x14ac:dyDescent="0.2">
      <c r="B436" s="599"/>
    </row>
    <row r="437" spans="2:2" s="606" customFormat="1" x14ac:dyDescent="0.2">
      <c r="B437" s="599"/>
    </row>
    <row r="438" spans="2:2" s="606" customFormat="1" x14ac:dyDescent="0.2">
      <c r="B438" s="599"/>
    </row>
    <row r="439" spans="2:2" s="606" customFormat="1" x14ac:dyDescent="0.2">
      <c r="B439" s="599"/>
    </row>
    <row r="440" spans="2:2" s="606" customFormat="1" x14ac:dyDescent="0.2">
      <c r="B440" s="599"/>
    </row>
    <row r="441" spans="2:2" s="606" customFormat="1" x14ac:dyDescent="0.2">
      <c r="B441" s="599"/>
    </row>
    <row r="442" spans="2:2" s="606" customFormat="1" x14ac:dyDescent="0.2">
      <c r="B442" s="599"/>
    </row>
    <row r="443" spans="2:2" s="606" customFormat="1" x14ac:dyDescent="0.2">
      <c r="B443" s="599"/>
    </row>
    <row r="444" spans="2:2" s="606" customFormat="1" x14ac:dyDescent="0.2">
      <c r="B444" s="599"/>
    </row>
    <row r="445" spans="2:2" s="606" customFormat="1" x14ac:dyDescent="0.2">
      <c r="B445" s="599"/>
    </row>
    <row r="446" spans="2:2" s="606" customFormat="1" x14ac:dyDescent="0.2">
      <c r="B446" s="599"/>
    </row>
    <row r="447" spans="2:2" s="606" customFormat="1" x14ac:dyDescent="0.2">
      <c r="B447" s="599"/>
    </row>
    <row r="448" spans="2:2" s="606" customFormat="1" x14ac:dyDescent="0.2">
      <c r="B448" s="599"/>
    </row>
    <row r="449" spans="2:2" s="606" customFormat="1" x14ac:dyDescent="0.2">
      <c r="B449" s="599"/>
    </row>
    <row r="450" spans="2:2" s="606" customFormat="1" x14ac:dyDescent="0.2">
      <c r="B450" s="599"/>
    </row>
    <row r="451" spans="2:2" s="606" customFormat="1" x14ac:dyDescent="0.2">
      <c r="B451" s="599"/>
    </row>
    <row r="452" spans="2:2" s="606" customFormat="1" x14ac:dyDescent="0.2">
      <c r="B452" s="599"/>
    </row>
    <row r="453" spans="2:2" s="606" customFormat="1" x14ac:dyDescent="0.2">
      <c r="B453" s="599"/>
    </row>
    <row r="454" spans="2:2" s="606" customFormat="1" x14ac:dyDescent="0.2">
      <c r="B454" s="599"/>
    </row>
    <row r="455" spans="2:2" s="606" customFormat="1" x14ac:dyDescent="0.2">
      <c r="B455" s="599"/>
    </row>
    <row r="456" spans="2:2" s="606" customFormat="1" x14ac:dyDescent="0.2">
      <c r="B456" s="599"/>
    </row>
    <row r="457" spans="2:2" s="606" customFormat="1" x14ac:dyDescent="0.2">
      <c r="B457" s="599"/>
    </row>
    <row r="458" spans="2:2" s="606" customFormat="1" x14ac:dyDescent="0.2">
      <c r="B458" s="599"/>
    </row>
    <row r="459" spans="2:2" s="606" customFormat="1" x14ac:dyDescent="0.2">
      <c r="B459" s="599"/>
    </row>
    <row r="460" spans="2:2" s="606" customFormat="1" x14ac:dyDescent="0.2">
      <c r="B460" s="599"/>
    </row>
    <row r="461" spans="2:2" s="606" customFormat="1" x14ac:dyDescent="0.2">
      <c r="B461" s="599"/>
    </row>
    <row r="462" spans="2:2" s="606" customFormat="1" x14ac:dyDescent="0.2">
      <c r="B462" s="599"/>
    </row>
    <row r="463" spans="2:2" s="606" customFormat="1" x14ac:dyDescent="0.2">
      <c r="B463" s="599"/>
    </row>
    <row r="464" spans="2:2" s="606" customFormat="1" x14ac:dyDescent="0.2">
      <c r="B464" s="599"/>
    </row>
    <row r="465" spans="2:2" s="606" customFormat="1" x14ac:dyDescent="0.2">
      <c r="B465" s="599"/>
    </row>
    <row r="466" spans="2:2" s="606" customFormat="1" x14ac:dyDescent="0.2">
      <c r="B466" s="599"/>
    </row>
    <row r="467" spans="2:2" s="606" customFormat="1" x14ac:dyDescent="0.2">
      <c r="B467" s="599"/>
    </row>
    <row r="468" spans="2:2" s="606" customFormat="1" x14ac:dyDescent="0.2">
      <c r="B468" s="599"/>
    </row>
    <row r="469" spans="2:2" s="606" customFormat="1" x14ac:dyDescent="0.2">
      <c r="B469" s="599"/>
    </row>
    <row r="470" spans="2:2" s="606" customFormat="1" x14ac:dyDescent="0.2">
      <c r="B470" s="599"/>
    </row>
    <row r="471" spans="2:2" s="606" customFormat="1" x14ac:dyDescent="0.2">
      <c r="B471" s="599"/>
    </row>
    <row r="472" spans="2:2" s="606" customFormat="1" x14ac:dyDescent="0.2">
      <c r="B472" s="599"/>
    </row>
    <row r="473" spans="2:2" s="606" customFormat="1" x14ac:dyDescent="0.2">
      <c r="B473" s="599"/>
    </row>
    <row r="474" spans="2:2" s="606" customFormat="1" x14ac:dyDescent="0.2">
      <c r="B474" s="599"/>
    </row>
    <row r="475" spans="2:2" s="606" customFormat="1" x14ac:dyDescent="0.2">
      <c r="B475" s="599"/>
    </row>
    <row r="476" spans="2:2" s="606" customFormat="1" x14ac:dyDescent="0.2">
      <c r="B476" s="599"/>
    </row>
    <row r="477" spans="2:2" s="606" customFormat="1" x14ac:dyDescent="0.2">
      <c r="B477" s="599"/>
    </row>
    <row r="478" spans="2:2" s="606" customFormat="1" x14ac:dyDescent="0.2">
      <c r="B478" s="599"/>
    </row>
    <row r="479" spans="2:2" s="606" customFormat="1" x14ac:dyDescent="0.2">
      <c r="B479" s="599"/>
    </row>
    <row r="480" spans="2:2" s="606" customFormat="1" x14ac:dyDescent="0.2">
      <c r="B480" s="599"/>
    </row>
    <row r="481" spans="2:2" s="606" customFormat="1" x14ac:dyDescent="0.2">
      <c r="B481" s="599"/>
    </row>
    <row r="482" spans="2:2" s="606" customFormat="1" x14ac:dyDescent="0.2">
      <c r="B482" s="599"/>
    </row>
    <row r="483" spans="2:2" s="606" customFormat="1" x14ac:dyDescent="0.2">
      <c r="B483" s="599"/>
    </row>
    <row r="484" spans="2:2" s="606" customFormat="1" x14ac:dyDescent="0.2">
      <c r="B484" s="599"/>
    </row>
    <row r="485" spans="2:2" s="606" customFormat="1" x14ac:dyDescent="0.2">
      <c r="B485" s="599"/>
    </row>
    <row r="486" spans="2:2" s="606" customFormat="1" x14ac:dyDescent="0.2">
      <c r="B486" s="599"/>
    </row>
    <row r="487" spans="2:2" s="606" customFormat="1" x14ac:dyDescent="0.2">
      <c r="B487" s="599"/>
    </row>
    <row r="488" spans="2:2" s="606" customFormat="1" x14ac:dyDescent="0.2">
      <c r="B488" s="599"/>
    </row>
    <row r="489" spans="2:2" s="606" customFormat="1" x14ac:dyDescent="0.2">
      <c r="B489" s="599"/>
    </row>
    <row r="490" spans="2:2" s="606" customFormat="1" x14ac:dyDescent="0.2">
      <c r="B490" s="599"/>
    </row>
    <row r="491" spans="2:2" s="606" customFormat="1" x14ac:dyDescent="0.2">
      <c r="B491" s="599"/>
    </row>
    <row r="492" spans="2:2" s="606" customFormat="1" x14ac:dyDescent="0.2">
      <c r="B492" s="599"/>
    </row>
    <row r="493" spans="2:2" s="606" customFormat="1" x14ac:dyDescent="0.2">
      <c r="B493" s="599"/>
    </row>
    <row r="494" spans="2:2" s="606" customFormat="1" x14ac:dyDescent="0.2">
      <c r="B494" s="599"/>
    </row>
    <row r="495" spans="2:2" s="606" customFormat="1" x14ac:dyDescent="0.2">
      <c r="B495" s="599"/>
    </row>
    <row r="496" spans="2:2" s="606" customFormat="1" x14ac:dyDescent="0.2">
      <c r="B496" s="599"/>
    </row>
    <row r="497" spans="2:2" s="606" customFormat="1" x14ac:dyDescent="0.2">
      <c r="B497" s="599"/>
    </row>
    <row r="498" spans="2:2" s="606" customFormat="1" x14ac:dyDescent="0.2">
      <c r="B498" s="599"/>
    </row>
    <row r="499" spans="2:2" s="606" customFormat="1" x14ac:dyDescent="0.2">
      <c r="B499" s="599"/>
    </row>
    <row r="500" spans="2:2" s="606" customFormat="1" x14ac:dyDescent="0.2">
      <c r="B500" s="599"/>
    </row>
    <row r="501" spans="2:2" s="606" customFormat="1" x14ac:dyDescent="0.2">
      <c r="B501" s="599"/>
    </row>
    <row r="502" spans="2:2" s="606" customFormat="1" x14ac:dyDescent="0.2">
      <c r="B502" s="599"/>
    </row>
    <row r="503" spans="2:2" s="606" customFormat="1" x14ac:dyDescent="0.2">
      <c r="B503" s="599"/>
    </row>
    <row r="504" spans="2:2" s="606" customFormat="1" x14ac:dyDescent="0.2">
      <c r="B504" s="599"/>
    </row>
    <row r="505" spans="2:2" s="606" customFormat="1" x14ac:dyDescent="0.2">
      <c r="B505" s="599"/>
    </row>
    <row r="506" spans="2:2" s="606" customFormat="1" x14ac:dyDescent="0.2">
      <c r="B506" s="599"/>
    </row>
    <row r="507" spans="2:2" s="606" customFormat="1" x14ac:dyDescent="0.2">
      <c r="B507" s="599"/>
    </row>
    <row r="508" spans="2:2" s="606" customFormat="1" x14ac:dyDescent="0.2">
      <c r="B508" s="599"/>
    </row>
    <row r="509" spans="2:2" s="606" customFormat="1" x14ac:dyDescent="0.2">
      <c r="B509" s="599"/>
    </row>
    <row r="510" spans="2:2" s="606" customFormat="1" x14ac:dyDescent="0.2">
      <c r="B510" s="599"/>
    </row>
    <row r="511" spans="2:2" s="606" customFormat="1" x14ac:dyDescent="0.2">
      <c r="B511" s="599"/>
    </row>
    <row r="512" spans="2:2" s="606" customFormat="1" x14ac:dyDescent="0.2">
      <c r="B512" s="599"/>
    </row>
    <row r="513" spans="2:2" s="606" customFormat="1" x14ac:dyDescent="0.2">
      <c r="B513" s="599"/>
    </row>
    <row r="514" spans="2:2" s="606" customFormat="1" x14ac:dyDescent="0.2">
      <c r="B514" s="599"/>
    </row>
    <row r="515" spans="2:2" s="606" customFormat="1" x14ac:dyDescent="0.2">
      <c r="B515" s="599"/>
    </row>
    <row r="516" spans="2:2" s="606" customFormat="1" x14ac:dyDescent="0.2">
      <c r="B516" s="599"/>
    </row>
    <row r="517" spans="2:2" s="606" customFormat="1" x14ac:dyDescent="0.2">
      <c r="B517" s="599"/>
    </row>
    <row r="518" spans="2:2" s="606" customFormat="1" x14ac:dyDescent="0.2">
      <c r="B518" s="599"/>
    </row>
    <row r="519" spans="2:2" s="606" customFormat="1" x14ac:dyDescent="0.2">
      <c r="B519" s="599"/>
    </row>
    <row r="520" spans="2:2" s="606" customFormat="1" x14ac:dyDescent="0.2">
      <c r="B520" s="599"/>
    </row>
    <row r="521" spans="2:2" s="606" customFormat="1" x14ac:dyDescent="0.2">
      <c r="B521" s="599"/>
    </row>
    <row r="522" spans="2:2" s="606" customFormat="1" x14ac:dyDescent="0.2">
      <c r="B522" s="599"/>
    </row>
    <row r="523" spans="2:2" s="606" customFormat="1" x14ac:dyDescent="0.2">
      <c r="B523" s="599"/>
    </row>
    <row r="524" spans="2:2" s="606" customFormat="1" x14ac:dyDescent="0.2">
      <c r="B524" s="599"/>
    </row>
    <row r="525" spans="2:2" s="606" customFormat="1" x14ac:dyDescent="0.2">
      <c r="B525" s="599"/>
    </row>
    <row r="526" spans="2:2" s="606" customFormat="1" x14ac:dyDescent="0.2">
      <c r="B526" s="599"/>
    </row>
    <row r="527" spans="2:2" s="606" customFormat="1" x14ac:dyDescent="0.2">
      <c r="B527" s="599"/>
    </row>
    <row r="528" spans="2:2" s="606" customFormat="1" x14ac:dyDescent="0.2">
      <c r="B528" s="599"/>
    </row>
    <row r="529" spans="2:2" s="606" customFormat="1" x14ac:dyDescent="0.2">
      <c r="B529" s="599"/>
    </row>
    <row r="530" spans="2:2" s="606" customFormat="1" x14ac:dyDescent="0.2">
      <c r="B530" s="599"/>
    </row>
    <row r="531" spans="2:2" s="606" customFormat="1" x14ac:dyDescent="0.2">
      <c r="B531" s="599"/>
    </row>
    <row r="532" spans="2:2" s="606" customFormat="1" x14ac:dyDescent="0.2">
      <c r="B532" s="599"/>
    </row>
    <row r="533" spans="2:2" s="606" customFormat="1" x14ac:dyDescent="0.2">
      <c r="B533" s="599"/>
    </row>
    <row r="534" spans="2:2" s="606" customFormat="1" x14ac:dyDescent="0.2">
      <c r="B534" s="599"/>
    </row>
    <row r="535" spans="2:2" s="606" customFormat="1" x14ac:dyDescent="0.2">
      <c r="B535" s="599"/>
    </row>
    <row r="536" spans="2:2" s="606" customFormat="1" x14ac:dyDescent="0.2">
      <c r="B536" s="599"/>
    </row>
    <row r="537" spans="2:2" s="606" customFormat="1" x14ac:dyDescent="0.2">
      <c r="B537" s="599"/>
    </row>
    <row r="538" spans="2:2" s="606" customFormat="1" x14ac:dyDescent="0.2">
      <c r="B538" s="599"/>
    </row>
    <row r="539" spans="2:2" s="606" customFormat="1" x14ac:dyDescent="0.2">
      <c r="B539" s="599"/>
    </row>
    <row r="540" spans="2:2" s="606" customFormat="1" x14ac:dyDescent="0.2">
      <c r="B540" s="599"/>
    </row>
    <row r="541" spans="2:2" s="606" customFormat="1" x14ac:dyDescent="0.2">
      <c r="B541" s="599"/>
    </row>
    <row r="542" spans="2:2" s="606" customFormat="1" x14ac:dyDescent="0.2">
      <c r="B542" s="599"/>
    </row>
    <row r="543" spans="2:2" s="606" customFormat="1" x14ac:dyDescent="0.2">
      <c r="B543" s="599"/>
    </row>
    <row r="544" spans="2:2" s="606" customFormat="1" x14ac:dyDescent="0.2">
      <c r="B544" s="599"/>
    </row>
    <row r="545" spans="2:2" s="606" customFormat="1" x14ac:dyDescent="0.2">
      <c r="B545" s="599"/>
    </row>
    <row r="546" spans="2:2" s="606" customFormat="1" x14ac:dyDescent="0.2">
      <c r="B546" s="599"/>
    </row>
    <row r="547" spans="2:2" s="606" customFormat="1" x14ac:dyDescent="0.2">
      <c r="B547" s="599"/>
    </row>
    <row r="548" spans="2:2" s="606" customFormat="1" x14ac:dyDescent="0.2">
      <c r="B548" s="599"/>
    </row>
    <row r="549" spans="2:2" s="606" customFormat="1" x14ac:dyDescent="0.2">
      <c r="B549" s="599"/>
    </row>
    <row r="550" spans="2:2" s="606" customFormat="1" x14ac:dyDescent="0.2">
      <c r="B550" s="599"/>
    </row>
    <row r="551" spans="2:2" s="606" customFormat="1" x14ac:dyDescent="0.2">
      <c r="B551" s="599"/>
    </row>
    <row r="552" spans="2:2" s="606" customFormat="1" x14ac:dyDescent="0.2">
      <c r="B552" s="599"/>
    </row>
    <row r="553" spans="2:2" s="606" customFormat="1" x14ac:dyDescent="0.2">
      <c r="B553" s="599"/>
    </row>
    <row r="554" spans="2:2" s="606" customFormat="1" x14ac:dyDescent="0.2">
      <c r="B554" s="599"/>
    </row>
    <row r="555" spans="2:2" s="606" customFormat="1" x14ac:dyDescent="0.2">
      <c r="B555" s="599"/>
    </row>
    <row r="556" spans="2:2" s="606" customFormat="1" x14ac:dyDescent="0.2">
      <c r="B556" s="599"/>
    </row>
    <row r="557" spans="2:2" s="606" customFormat="1" x14ac:dyDescent="0.2">
      <c r="B557" s="599"/>
    </row>
    <row r="558" spans="2:2" s="606" customFormat="1" x14ac:dyDescent="0.2">
      <c r="B558" s="599"/>
    </row>
    <row r="559" spans="2:2" s="606" customFormat="1" x14ac:dyDescent="0.2">
      <c r="B559" s="599"/>
    </row>
    <row r="560" spans="2:2" s="606" customFormat="1" x14ac:dyDescent="0.2">
      <c r="B560" s="599"/>
    </row>
    <row r="561" spans="2:2" s="606" customFormat="1" x14ac:dyDescent="0.2">
      <c r="B561" s="599"/>
    </row>
    <row r="562" spans="2:2" s="606" customFormat="1" x14ac:dyDescent="0.2">
      <c r="B562" s="599"/>
    </row>
    <row r="563" spans="2:2" s="606" customFormat="1" x14ac:dyDescent="0.2">
      <c r="B563" s="599"/>
    </row>
    <row r="564" spans="2:2" s="606" customFormat="1" x14ac:dyDescent="0.2">
      <c r="B564" s="599"/>
    </row>
    <row r="565" spans="2:2" s="606" customFormat="1" x14ac:dyDescent="0.2">
      <c r="B565" s="599"/>
    </row>
    <row r="566" spans="2:2" s="606" customFormat="1" x14ac:dyDescent="0.2">
      <c r="B566" s="599"/>
    </row>
    <row r="567" spans="2:2" s="606" customFormat="1" x14ac:dyDescent="0.2">
      <c r="B567" s="599"/>
    </row>
    <row r="568" spans="2:2" s="606" customFormat="1" x14ac:dyDescent="0.2">
      <c r="B568" s="599"/>
    </row>
    <row r="569" spans="2:2" s="606" customFormat="1" x14ac:dyDescent="0.2">
      <c r="B569" s="599"/>
    </row>
    <row r="570" spans="2:2" s="606" customFormat="1" x14ac:dyDescent="0.2">
      <c r="B570" s="599"/>
    </row>
    <row r="571" spans="2:2" s="606" customFormat="1" x14ac:dyDescent="0.2">
      <c r="B571" s="599"/>
    </row>
    <row r="572" spans="2:2" s="606" customFormat="1" x14ac:dyDescent="0.2">
      <c r="B572" s="599"/>
    </row>
    <row r="573" spans="2:2" s="606" customFormat="1" x14ac:dyDescent="0.2">
      <c r="B573" s="599"/>
    </row>
    <row r="574" spans="2:2" s="606" customFormat="1" x14ac:dyDescent="0.2">
      <c r="B574" s="599"/>
    </row>
    <row r="575" spans="2:2" s="606" customFormat="1" x14ac:dyDescent="0.2">
      <c r="B575" s="599"/>
    </row>
    <row r="576" spans="2:2" s="606" customFormat="1" x14ac:dyDescent="0.2">
      <c r="B576" s="599"/>
    </row>
    <row r="577" spans="2:2" s="606" customFormat="1" x14ac:dyDescent="0.2">
      <c r="B577" s="599"/>
    </row>
    <row r="578" spans="2:2" s="606" customFormat="1" x14ac:dyDescent="0.2">
      <c r="B578" s="599"/>
    </row>
    <row r="579" spans="2:2" s="606" customFormat="1" x14ac:dyDescent="0.2">
      <c r="B579" s="599"/>
    </row>
    <row r="580" spans="2:2" s="606" customFormat="1" x14ac:dyDescent="0.2">
      <c r="B580" s="599"/>
    </row>
    <row r="581" spans="2:2" s="606" customFormat="1" x14ac:dyDescent="0.2">
      <c r="B581" s="599"/>
    </row>
    <row r="582" spans="2:2" s="606" customFormat="1" x14ac:dyDescent="0.2">
      <c r="B582" s="599"/>
    </row>
    <row r="583" spans="2:2" s="606" customFormat="1" x14ac:dyDescent="0.2">
      <c r="B583" s="599"/>
    </row>
    <row r="584" spans="2:2" s="606" customFormat="1" x14ac:dyDescent="0.2">
      <c r="B584" s="599"/>
    </row>
    <row r="585" spans="2:2" s="606" customFormat="1" x14ac:dyDescent="0.2">
      <c r="B585" s="599"/>
    </row>
    <row r="586" spans="2:2" s="606" customFormat="1" x14ac:dyDescent="0.2">
      <c r="B586" s="599"/>
    </row>
    <row r="587" spans="2:2" s="606" customFormat="1" x14ac:dyDescent="0.2">
      <c r="B587" s="599"/>
    </row>
    <row r="588" spans="2:2" s="606" customFormat="1" x14ac:dyDescent="0.2">
      <c r="B588" s="599"/>
    </row>
    <row r="589" spans="2:2" s="606" customFormat="1" x14ac:dyDescent="0.2">
      <c r="B589" s="599"/>
    </row>
    <row r="590" spans="2:2" s="606" customFormat="1" x14ac:dyDescent="0.2">
      <c r="B590" s="599"/>
    </row>
    <row r="591" spans="2:2" s="606" customFormat="1" x14ac:dyDescent="0.2">
      <c r="B591" s="599"/>
    </row>
    <row r="592" spans="2:2" s="606" customFormat="1" x14ac:dyDescent="0.2">
      <c r="B592" s="599"/>
    </row>
    <row r="593" spans="2:2" s="606" customFormat="1" x14ac:dyDescent="0.2">
      <c r="B593" s="599"/>
    </row>
    <row r="594" spans="2:2" s="606" customFormat="1" x14ac:dyDescent="0.2">
      <c r="B594" s="599"/>
    </row>
    <row r="595" spans="2:2" s="606" customFormat="1" x14ac:dyDescent="0.2">
      <c r="B595" s="599"/>
    </row>
    <row r="596" spans="2:2" s="606" customFormat="1" x14ac:dyDescent="0.2">
      <c r="B596" s="599"/>
    </row>
    <row r="597" spans="2:2" s="606" customFormat="1" x14ac:dyDescent="0.2">
      <c r="B597" s="599"/>
    </row>
    <row r="598" spans="2:2" s="606" customFormat="1" x14ac:dyDescent="0.2">
      <c r="B598" s="599"/>
    </row>
    <row r="599" spans="2:2" s="606" customFormat="1" x14ac:dyDescent="0.2">
      <c r="B599" s="599"/>
    </row>
    <row r="600" spans="2:2" s="606" customFormat="1" x14ac:dyDescent="0.2">
      <c r="B600" s="599"/>
    </row>
    <row r="601" spans="2:2" s="606" customFormat="1" x14ac:dyDescent="0.2">
      <c r="B601" s="599"/>
    </row>
    <row r="602" spans="2:2" s="606" customFormat="1" x14ac:dyDescent="0.2">
      <c r="B602" s="599"/>
    </row>
    <row r="603" spans="2:2" s="606" customFormat="1" x14ac:dyDescent="0.2">
      <c r="B603" s="599"/>
    </row>
    <row r="604" spans="2:2" s="606" customFormat="1" x14ac:dyDescent="0.2">
      <c r="B604" s="599"/>
    </row>
    <row r="605" spans="2:2" s="606" customFormat="1" x14ac:dyDescent="0.2">
      <c r="B605" s="599"/>
    </row>
    <row r="606" spans="2:2" s="606" customFormat="1" x14ac:dyDescent="0.2">
      <c r="B606" s="599"/>
    </row>
    <row r="607" spans="2:2" s="606" customFormat="1" x14ac:dyDescent="0.2">
      <c r="B607" s="599"/>
    </row>
    <row r="608" spans="2:2" s="606" customFormat="1" x14ac:dyDescent="0.2">
      <c r="B608" s="599"/>
    </row>
    <row r="609" spans="2:2" s="606" customFormat="1" x14ac:dyDescent="0.2">
      <c r="B609" s="599"/>
    </row>
    <row r="610" spans="2:2" s="606" customFormat="1" x14ac:dyDescent="0.2">
      <c r="B610" s="599"/>
    </row>
    <row r="611" spans="2:2" s="606" customFormat="1" x14ac:dyDescent="0.2">
      <c r="B611" s="599"/>
    </row>
    <row r="612" spans="2:2" s="606" customFormat="1" x14ac:dyDescent="0.2">
      <c r="B612" s="599"/>
    </row>
    <row r="613" spans="2:2" s="606" customFormat="1" x14ac:dyDescent="0.2">
      <c r="B613" s="599"/>
    </row>
    <row r="614" spans="2:2" s="606" customFormat="1" x14ac:dyDescent="0.2">
      <c r="B614" s="599"/>
    </row>
    <row r="615" spans="2:2" s="606" customFormat="1" x14ac:dyDescent="0.2">
      <c r="B615" s="599"/>
    </row>
    <row r="616" spans="2:2" s="606" customFormat="1" x14ac:dyDescent="0.2">
      <c r="B616" s="599"/>
    </row>
    <row r="617" spans="2:2" s="606" customFormat="1" x14ac:dyDescent="0.2">
      <c r="B617" s="599"/>
    </row>
    <row r="618" spans="2:2" s="606" customFormat="1" x14ac:dyDescent="0.2">
      <c r="B618" s="599"/>
    </row>
    <row r="619" spans="2:2" s="606" customFormat="1" x14ac:dyDescent="0.2">
      <c r="B619" s="599"/>
    </row>
    <row r="620" spans="2:2" s="606" customFormat="1" x14ac:dyDescent="0.2">
      <c r="B620" s="599"/>
    </row>
    <row r="621" spans="2:2" s="606" customFormat="1" x14ac:dyDescent="0.2">
      <c r="B621" s="599"/>
    </row>
    <row r="622" spans="2:2" s="606" customFormat="1" x14ac:dyDescent="0.2">
      <c r="B622" s="599"/>
    </row>
    <row r="623" spans="2:2" s="606" customFormat="1" x14ac:dyDescent="0.2">
      <c r="B623" s="599"/>
    </row>
    <row r="624" spans="2:2" s="606" customFormat="1" x14ac:dyDescent="0.2">
      <c r="B624" s="599"/>
    </row>
    <row r="625" spans="2:2" s="606" customFormat="1" x14ac:dyDescent="0.2">
      <c r="B625" s="599"/>
    </row>
    <row r="626" spans="2:2" s="606" customFormat="1" x14ac:dyDescent="0.2">
      <c r="B626" s="599"/>
    </row>
    <row r="627" spans="2:2" s="606" customFormat="1" x14ac:dyDescent="0.2">
      <c r="B627" s="599"/>
    </row>
    <row r="628" spans="2:2" s="606" customFormat="1" x14ac:dyDescent="0.2">
      <c r="B628" s="599"/>
    </row>
    <row r="629" spans="2:2" s="606" customFormat="1" x14ac:dyDescent="0.2">
      <c r="B629" s="599"/>
    </row>
    <row r="630" spans="2:2" s="606" customFormat="1" x14ac:dyDescent="0.2">
      <c r="B630" s="599"/>
    </row>
    <row r="631" spans="2:2" s="606" customFormat="1" x14ac:dyDescent="0.2">
      <c r="B631" s="599"/>
    </row>
    <row r="632" spans="2:2" s="606" customFormat="1" x14ac:dyDescent="0.2">
      <c r="B632" s="599"/>
    </row>
    <row r="633" spans="2:2" s="606" customFormat="1" x14ac:dyDescent="0.2">
      <c r="B633" s="599"/>
    </row>
    <row r="634" spans="2:2" s="606" customFormat="1" x14ac:dyDescent="0.2">
      <c r="B634" s="599"/>
    </row>
    <row r="635" spans="2:2" s="606" customFormat="1" x14ac:dyDescent="0.2">
      <c r="B635" s="599"/>
    </row>
    <row r="636" spans="2:2" s="606" customFormat="1" x14ac:dyDescent="0.2">
      <c r="B636" s="599"/>
    </row>
    <row r="637" spans="2:2" s="606" customFormat="1" x14ac:dyDescent="0.2">
      <c r="B637" s="599"/>
    </row>
    <row r="638" spans="2:2" s="606" customFormat="1" x14ac:dyDescent="0.2">
      <c r="B638" s="599"/>
    </row>
    <row r="639" spans="2:2" s="606" customFormat="1" x14ac:dyDescent="0.2">
      <c r="B639" s="599"/>
    </row>
    <row r="640" spans="2:2" s="606" customFormat="1" x14ac:dyDescent="0.2">
      <c r="B640" s="599"/>
    </row>
    <row r="641" spans="2:2" s="606" customFormat="1" x14ac:dyDescent="0.2">
      <c r="B641" s="599"/>
    </row>
    <row r="642" spans="2:2" s="606" customFormat="1" x14ac:dyDescent="0.2">
      <c r="B642" s="599"/>
    </row>
    <row r="643" spans="2:2" s="606" customFormat="1" x14ac:dyDescent="0.2">
      <c r="B643" s="599"/>
    </row>
    <row r="644" spans="2:2" s="606" customFormat="1" x14ac:dyDescent="0.2">
      <c r="B644" s="599"/>
    </row>
    <row r="645" spans="2:2" s="606" customFormat="1" x14ac:dyDescent="0.2">
      <c r="B645" s="599"/>
    </row>
    <row r="646" spans="2:2" s="606" customFormat="1" x14ac:dyDescent="0.2">
      <c r="B646" s="599"/>
    </row>
    <row r="647" spans="2:2" s="606" customFormat="1" x14ac:dyDescent="0.2">
      <c r="B647" s="599"/>
    </row>
    <row r="648" spans="2:2" s="606" customFormat="1" x14ac:dyDescent="0.2">
      <c r="B648" s="599"/>
    </row>
    <row r="649" spans="2:2" s="606" customFormat="1" x14ac:dyDescent="0.2">
      <c r="B649" s="599"/>
    </row>
    <row r="650" spans="2:2" s="606" customFormat="1" x14ac:dyDescent="0.2">
      <c r="B650" s="599"/>
    </row>
    <row r="651" spans="2:2" s="606" customFormat="1" x14ac:dyDescent="0.2">
      <c r="B651" s="599"/>
    </row>
    <row r="652" spans="2:2" s="606" customFormat="1" x14ac:dyDescent="0.2">
      <c r="B652" s="599"/>
    </row>
    <row r="653" spans="2:2" s="606" customFormat="1" x14ac:dyDescent="0.2">
      <c r="B653" s="599"/>
    </row>
    <row r="654" spans="2:2" s="606" customFormat="1" x14ac:dyDescent="0.2">
      <c r="B654" s="599"/>
    </row>
    <row r="655" spans="2:2" s="606" customFormat="1" x14ac:dyDescent="0.2">
      <c r="B655" s="599"/>
    </row>
    <row r="656" spans="2:2" s="606" customFormat="1" x14ac:dyDescent="0.2">
      <c r="B656" s="599"/>
    </row>
    <row r="657" spans="2:2" s="606" customFormat="1" x14ac:dyDescent="0.2">
      <c r="B657" s="599"/>
    </row>
    <row r="658" spans="2:2" s="606" customFormat="1" x14ac:dyDescent="0.2">
      <c r="B658" s="599"/>
    </row>
    <row r="659" spans="2:2" s="606" customFormat="1" x14ac:dyDescent="0.2">
      <c r="B659" s="599"/>
    </row>
    <row r="660" spans="2:2" s="606" customFormat="1" x14ac:dyDescent="0.2">
      <c r="B660" s="599"/>
    </row>
    <row r="661" spans="2:2" s="606" customFormat="1" x14ac:dyDescent="0.2">
      <c r="B661" s="599"/>
    </row>
    <row r="662" spans="2:2" s="606" customFormat="1" x14ac:dyDescent="0.2">
      <c r="B662" s="599"/>
    </row>
    <row r="663" spans="2:2" s="606" customFormat="1" x14ac:dyDescent="0.2">
      <c r="B663" s="599"/>
    </row>
    <row r="664" spans="2:2" s="606" customFormat="1" x14ac:dyDescent="0.2">
      <c r="B664" s="599"/>
    </row>
    <row r="665" spans="2:2" s="606" customFormat="1" x14ac:dyDescent="0.2">
      <c r="B665" s="599"/>
    </row>
    <row r="666" spans="2:2" s="606" customFormat="1" x14ac:dyDescent="0.2">
      <c r="B666" s="599"/>
    </row>
    <row r="667" spans="2:2" s="606" customFormat="1" x14ac:dyDescent="0.2">
      <c r="B667" s="599"/>
    </row>
    <row r="668" spans="2:2" s="606" customFormat="1" x14ac:dyDescent="0.2">
      <c r="B668" s="599"/>
    </row>
    <row r="669" spans="2:2" s="606" customFormat="1" x14ac:dyDescent="0.2">
      <c r="B669" s="599"/>
    </row>
    <row r="670" spans="2:2" s="606" customFormat="1" x14ac:dyDescent="0.2">
      <c r="B670" s="599"/>
    </row>
    <row r="671" spans="2:2" s="606" customFormat="1" x14ac:dyDescent="0.2">
      <c r="B671" s="599"/>
    </row>
    <row r="672" spans="2:2" s="606" customFormat="1" x14ac:dyDescent="0.2">
      <c r="B672" s="599"/>
    </row>
    <row r="673" spans="2:2" s="606" customFormat="1" x14ac:dyDescent="0.2">
      <c r="B673" s="599"/>
    </row>
    <row r="674" spans="2:2" s="606" customFormat="1" x14ac:dyDescent="0.2">
      <c r="B674" s="599"/>
    </row>
    <row r="675" spans="2:2" s="606" customFormat="1" x14ac:dyDescent="0.2">
      <c r="B675" s="599"/>
    </row>
    <row r="676" spans="2:2" s="606" customFormat="1" x14ac:dyDescent="0.2">
      <c r="B676" s="599"/>
    </row>
    <row r="677" spans="2:2" s="606" customFormat="1" x14ac:dyDescent="0.2">
      <c r="B677" s="599"/>
    </row>
    <row r="678" spans="2:2" s="606" customFormat="1" x14ac:dyDescent="0.2">
      <c r="B678" s="599"/>
    </row>
    <row r="679" spans="2:2" s="606" customFormat="1" x14ac:dyDescent="0.2">
      <c r="B679" s="599"/>
    </row>
    <row r="680" spans="2:2" s="606" customFormat="1" x14ac:dyDescent="0.2">
      <c r="B680" s="599"/>
    </row>
    <row r="681" spans="2:2" s="606" customFormat="1" x14ac:dyDescent="0.2">
      <c r="B681" s="599"/>
    </row>
    <row r="682" spans="2:2" s="606" customFormat="1" x14ac:dyDescent="0.2">
      <c r="B682" s="599"/>
    </row>
    <row r="683" spans="2:2" s="606" customFormat="1" x14ac:dyDescent="0.2">
      <c r="B683" s="599"/>
    </row>
    <row r="684" spans="2:2" s="606" customFormat="1" x14ac:dyDescent="0.2">
      <c r="B684" s="599"/>
    </row>
    <row r="685" spans="2:2" s="606" customFormat="1" x14ac:dyDescent="0.2">
      <c r="B685" s="599"/>
    </row>
    <row r="686" spans="2:2" s="606" customFormat="1" x14ac:dyDescent="0.2">
      <c r="B686" s="599"/>
    </row>
    <row r="687" spans="2:2" s="606" customFormat="1" x14ac:dyDescent="0.2">
      <c r="B687" s="599"/>
    </row>
    <row r="688" spans="2:2" s="606" customFormat="1" x14ac:dyDescent="0.2">
      <c r="B688" s="599"/>
    </row>
    <row r="689" spans="2:2" s="606" customFormat="1" x14ac:dyDescent="0.2">
      <c r="B689" s="599"/>
    </row>
    <row r="690" spans="2:2" s="606" customFormat="1" x14ac:dyDescent="0.2">
      <c r="B690" s="599"/>
    </row>
    <row r="691" spans="2:2" s="606" customFormat="1" x14ac:dyDescent="0.2">
      <c r="B691" s="599"/>
    </row>
    <row r="692" spans="2:2" s="606" customFormat="1" x14ac:dyDescent="0.2">
      <c r="B692" s="599"/>
    </row>
    <row r="693" spans="2:2" s="606" customFormat="1" x14ac:dyDescent="0.2">
      <c r="B693" s="599"/>
    </row>
    <row r="694" spans="2:2" s="606" customFormat="1" x14ac:dyDescent="0.2">
      <c r="B694" s="599"/>
    </row>
    <row r="695" spans="2:2" s="606" customFormat="1" x14ac:dyDescent="0.2">
      <c r="B695" s="599"/>
    </row>
    <row r="696" spans="2:2" s="606" customFormat="1" x14ac:dyDescent="0.2">
      <c r="B696" s="599"/>
    </row>
    <row r="697" spans="2:2" s="606" customFormat="1" x14ac:dyDescent="0.2">
      <c r="B697" s="599"/>
    </row>
    <row r="698" spans="2:2" s="606" customFormat="1" x14ac:dyDescent="0.2">
      <c r="B698" s="599"/>
    </row>
    <row r="699" spans="2:2" s="606" customFormat="1" x14ac:dyDescent="0.2">
      <c r="B699" s="599"/>
    </row>
    <row r="700" spans="2:2" s="606" customFormat="1" x14ac:dyDescent="0.2">
      <c r="B700" s="599"/>
    </row>
    <row r="701" spans="2:2" s="606" customFormat="1" x14ac:dyDescent="0.2">
      <c r="B701" s="599"/>
    </row>
    <row r="702" spans="2:2" s="606" customFormat="1" x14ac:dyDescent="0.2">
      <c r="B702" s="599"/>
    </row>
    <row r="703" spans="2:2" s="606" customFormat="1" x14ac:dyDescent="0.2">
      <c r="B703" s="599"/>
    </row>
    <row r="704" spans="2:2" s="606" customFormat="1" x14ac:dyDescent="0.2">
      <c r="B704" s="599"/>
    </row>
    <row r="705" spans="2:2" s="606" customFormat="1" x14ac:dyDescent="0.2">
      <c r="B705" s="599"/>
    </row>
    <row r="706" spans="2:2" s="606" customFormat="1" x14ac:dyDescent="0.2">
      <c r="B706" s="599"/>
    </row>
    <row r="707" spans="2:2" s="606" customFormat="1" x14ac:dyDescent="0.2">
      <c r="B707" s="599"/>
    </row>
    <row r="708" spans="2:2" s="606" customFormat="1" x14ac:dyDescent="0.2">
      <c r="B708" s="599"/>
    </row>
    <row r="709" spans="2:2" s="606" customFormat="1" x14ac:dyDescent="0.2">
      <c r="B709" s="599"/>
    </row>
    <row r="710" spans="2:2" s="606" customFormat="1" x14ac:dyDescent="0.2">
      <c r="B710" s="599"/>
    </row>
    <row r="711" spans="2:2" s="606" customFormat="1" x14ac:dyDescent="0.2">
      <c r="B711" s="599"/>
    </row>
    <row r="712" spans="2:2" s="606" customFormat="1" x14ac:dyDescent="0.2">
      <c r="B712" s="599"/>
    </row>
    <row r="713" spans="2:2" s="606" customFormat="1" x14ac:dyDescent="0.2">
      <c r="B713" s="599"/>
    </row>
    <row r="714" spans="2:2" s="606" customFormat="1" x14ac:dyDescent="0.2">
      <c r="B714" s="599"/>
    </row>
    <row r="715" spans="2:2" s="606" customFormat="1" x14ac:dyDescent="0.2">
      <c r="B715" s="599"/>
    </row>
    <row r="716" spans="2:2" s="606" customFormat="1" x14ac:dyDescent="0.2">
      <c r="B716" s="599"/>
    </row>
    <row r="717" spans="2:2" s="606" customFormat="1" x14ac:dyDescent="0.2">
      <c r="B717" s="599"/>
    </row>
    <row r="718" spans="2:2" s="606" customFormat="1" x14ac:dyDescent="0.2">
      <c r="B718" s="599"/>
    </row>
    <row r="719" spans="2:2" s="606" customFormat="1" x14ac:dyDescent="0.2">
      <c r="B719" s="599"/>
    </row>
    <row r="720" spans="2:2" s="606" customFormat="1" x14ac:dyDescent="0.2">
      <c r="B720" s="599"/>
    </row>
    <row r="721" spans="2:2" s="606" customFormat="1" x14ac:dyDescent="0.2">
      <c r="B721" s="599"/>
    </row>
    <row r="722" spans="2:2" s="606" customFormat="1" x14ac:dyDescent="0.2">
      <c r="B722" s="599"/>
    </row>
    <row r="723" spans="2:2" s="606" customFormat="1" x14ac:dyDescent="0.2">
      <c r="B723" s="599"/>
    </row>
    <row r="724" spans="2:2" s="606" customFormat="1" x14ac:dyDescent="0.2">
      <c r="B724" s="599"/>
    </row>
    <row r="725" spans="2:2" s="606" customFormat="1" x14ac:dyDescent="0.2">
      <c r="B725" s="599"/>
    </row>
    <row r="726" spans="2:2" s="606" customFormat="1" x14ac:dyDescent="0.2">
      <c r="B726" s="599"/>
    </row>
    <row r="727" spans="2:2" s="606" customFormat="1" x14ac:dyDescent="0.2">
      <c r="B727" s="599"/>
    </row>
    <row r="728" spans="2:2" s="606" customFormat="1" x14ac:dyDescent="0.2">
      <c r="B728" s="599"/>
    </row>
    <row r="729" spans="2:2" s="606" customFormat="1" x14ac:dyDescent="0.2">
      <c r="B729" s="599"/>
    </row>
    <row r="730" spans="2:2" s="606" customFormat="1" x14ac:dyDescent="0.2">
      <c r="B730" s="599"/>
    </row>
    <row r="731" spans="2:2" s="606" customFormat="1" x14ac:dyDescent="0.2">
      <c r="B731" s="599"/>
    </row>
    <row r="732" spans="2:2" s="606" customFormat="1" x14ac:dyDescent="0.2">
      <c r="B732" s="599"/>
    </row>
    <row r="733" spans="2:2" s="606" customFormat="1" x14ac:dyDescent="0.2">
      <c r="B733" s="599"/>
    </row>
    <row r="734" spans="2:2" s="606" customFormat="1" x14ac:dyDescent="0.2">
      <c r="B734" s="599"/>
    </row>
    <row r="735" spans="2:2" s="606" customFormat="1" x14ac:dyDescent="0.2">
      <c r="B735" s="599"/>
    </row>
    <row r="736" spans="2:2" s="606" customFormat="1" x14ac:dyDescent="0.2">
      <c r="B736" s="599"/>
    </row>
    <row r="737" spans="2:2" s="606" customFormat="1" x14ac:dyDescent="0.2">
      <c r="B737" s="599"/>
    </row>
    <row r="738" spans="2:2" s="606" customFormat="1" x14ac:dyDescent="0.2">
      <c r="B738" s="599"/>
    </row>
    <row r="739" spans="2:2" s="606" customFormat="1" x14ac:dyDescent="0.2">
      <c r="B739" s="599"/>
    </row>
    <row r="740" spans="2:2" s="606" customFormat="1" x14ac:dyDescent="0.2">
      <c r="B740" s="599"/>
    </row>
    <row r="741" spans="2:2" s="606" customFormat="1" x14ac:dyDescent="0.2">
      <c r="B741" s="599"/>
    </row>
    <row r="742" spans="2:2" s="606" customFormat="1" x14ac:dyDescent="0.2">
      <c r="B742" s="599"/>
    </row>
    <row r="743" spans="2:2" s="606" customFormat="1" x14ac:dyDescent="0.2">
      <c r="B743" s="599"/>
    </row>
    <row r="744" spans="2:2" s="606" customFormat="1" x14ac:dyDescent="0.2">
      <c r="B744" s="599"/>
    </row>
    <row r="745" spans="2:2" s="606" customFormat="1" x14ac:dyDescent="0.2">
      <c r="B745" s="599"/>
    </row>
    <row r="746" spans="2:2" s="606" customFormat="1" x14ac:dyDescent="0.2">
      <c r="B746" s="599"/>
    </row>
    <row r="747" spans="2:2" s="606" customFormat="1" x14ac:dyDescent="0.2">
      <c r="B747" s="599"/>
    </row>
    <row r="748" spans="2:2" s="606" customFormat="1" x14ac:dyDescent="0.2">
      <c r="B748" s="599"/>
    </row>
    <row r="749" spans="2:2" s="606" customFormat="1" x14ac:dyDescent="0.2">
      <c r="B749" s="599"/>
    </row>
    <row r="750" spans="2:2" s="606" customFormat="1" x14ac:dyDescent="0.2">
      <c r="B750" s="599"/>
    </row>
    <row r="751" spans="2:2" s="606" customFormat="1" x14ac:dyDescent="0.2">
      <c r="B751" s="599"/>
    </row>
    <row r="752" spans="2:2" s="606" customFormat="1" x14ac:dyDescent="0.2">
      <c r="B752" s="599"/>
    </row>
    <row r="753" spans="2:2" s="606" customFormat="1" x14ac:dyDescent="0.2">
      <c r="B753" s="599"/>
    </row>
    <row r="754" spans="2:2" s="606" customFormat="1" x14ac:dyDescent="0.2">
      <c r="B754" s="599"/>
    </row>
    <row r="755" spans="2:2" s="606" customFormat="1" x14ac:dyDescent="0.2">
      <c r="B755" s="599"/>
    </row>
    <row r="756" spans="2:2" s="606" customFormat="1" x14ac:dyDescent="0.2">
      <c r="B756" s="599"/>
    </row>
    <row r="757" spans="2:2" s="606" customFormat="1" x14ac:dyDescent="0.2">
      <c r="B757" s="599"/>
    </row>
    <row r="758" spans="2:2" s="606" customFormat="1" x14ac:dyDescent="0.2">
      <c r="B758" s="599"/>
    </row>
    <row r="759" spans="2:2" s="606" customFormat="1" x14ac:dyDescent="0.2">
      <c r="B759" s="599"/>
    </row>
    <row r="760" spans="2:2" s="606" customFormat="1" x14ac:dyDescent="0.2">
      <c r="B760" s="599"/>
    </row>
    <row r="761" spans="2:2" s="606" customFormat="1" x14ac:dyDescent="0.2">
      <c r="B761" s="599"/>
    </row>
    <row r="762" spans="2:2" s="606" customFormat="1" x14ac:dyDescent="0.2">
      <c r="B762" s="599"/>
    </row>
    <row r="763" spans="2:2" s="606" customFormat="1" x14ac:dyDescent="0.2">
      <c r="B763" s="599"/>
    </row>
    <row r="764" spans="2:2" s="606" customFormat="1" x14ac:dyDescent="0.2">
      <c r="B764" s="599"/>
    </row>
    <row r="765" spans="2:2" s="606" customFormat="1" x14ac:dyDescent="0.2">
      <c r="B765" s="599"/>
    </row>
    <row r="766" spans="2:2" s="606" customFormat="1" x14ac:dyDescent="0.2">
      <c r="B766" s="599"/>
    </row>
    <row r="767" spans="2:2" s="606" customFormat="1" x14ac:dyDescent="0.2">
      <c r="B767" s="599"/>
    </row>
    <row r="768" spans="2:2" s="606" customFormat="1" x14ac:dyDescent="0.2">
      <c r="B768" s="599"/>
    </row>
    <row r="769" spans="2:2" s="606" customFormat="1" x14ac:dyDescent="0.2">
      <c r="B769" s="599"/>
    </row>
    <row r="770" spans="2:2" s="606" customFormat="1" x14ac:dyDescent="0.2">
      <c r="B770" s="599"/>
    </row>
    <row r="771" spans="2:2" s="606" customFormat="1" x14ac:dyDescent="0.2">
      <c r="B771" s="599"/>
    </row>
    <row r="772" spans="2:2" s="606" customFormat="1" x14ac:dyDescent="0.2">
      <c r="B772" s="599"/>
    </row>
    <row r="773" spans="2:2" s="606" customFormat="1" x14ac:dyDescent="0.2">
      <c r="B773" s="599"/>
    </row>
    <row r="774" spans="2:2" s="606" customFormat="1" x14ac:dyDescent="0.2">
      <c r="B774" s="599"/>
    </row>
    <row r="775" spans="2:2" s="606" customFormat="1" x14ac:dyDescent="0.2">
      <c r="B775" s="599"/>
    </row>
    <row r="776" spans="2:2" s="606" customFormat="1" x14ac:dyDescent="0.2">
      <c r="B776" s="599"/>
    </row>
    <row r="777" spans="2:2" s="606" customFormat="1" x14ac:dyDescent="0.2">
      <c r="B777" s="599"/>
    </row>
    <row r="778" spans="2:2" s="606" customFormat="1" x14ac:dyDescent="0.2">
      <c r="B778" s="599"/>
    </row>
    <row r="779" spans="2:2" s="606" customFormat="1" x14ac:dyDescent="0.2">
      <c r="B779" s="599"/>
    </row>
    <row r="780" spans="2:2" s="606" customFormat="1" x14ac:dyDescent="0.2">
      <c r="B780" s="599"/>
    </row>
    <row r="781" spans="2:2" s="606" customFormat="1" x14ac:dyDescent="0.2">
      <c r="B781" s="599"/>
    </row>
    <row r="782" spans="2:2" s="606" customFormat="1" x14ac:dyDescent="0.2">
      <c r="B782" s="599"/>
    </row>
    <row r="783" spans="2:2" s="606" customFormat="1" x14ac:dyDescent="0.2">
      <c r="B783" s="599"/>
    </row>
    <row r="784" spans="2:2" s="606" customFormat="1" x14ac:dyDescent="0.2">
      <c r="B784" s="599"/>
    </row>
    <row r="785" spans="2:2" s="606" customFormat="1" x14ac:dyDescent="0.2">
      <c r="B785" s="599"/>
    </row>
    <row r="786" spans="2:2" s="606" customFormat="1" x14ac:dyDescent="0.2">
      <c r="B786" s="599"/>
    </row>
    <row r="787" spans="2:2" s="606" customFormat="1" x14ac:dyDescent="0.2">
      <c r="B787" s="599"/>
    </row>
    <row r="788" spans="2:2" s="606" customFormat="1" x14ac:dyDescent="0.2">
      <c r="B788" s="599"/>
    </row>
    <row r="789" spans="2:2" s="606" customFormat="1" x14ac:dyDescent="0.2">
      <c r="B789" s="599"/>
    </row>
    <row r="790" spans="2:2" s="606" customFormat="1" x14ac:dyDescent="0.2">
      <c r="B790" s="599"/>
    </row>
    <row r="791" spans="2:2" s="606" customFormat="1" x14ac:dyDescent="0.2">
      <c r="B791" s="599"/>
    </row>
    <row r="792" spans="2:2" s="606" customFormat="1" x14ac:dyDescent="0.2">
      <c r="B792" s="599"/>
    </row>
    <row r="793" spans="2:2" s="606" customFormat="1" x14ac:dyDescent="0.2">
      <c r="B793" s="599"/>
    </row>
    <row r="794" spans="2:2" s="606" customFormat="1" x14ac:dyDescent="0.2">
      <c r="B794" s="599"/>
    </row>
    <row r="795" spans="2:2" s="606" customFormat="1" x14ac:dyDescent="0.2">
      <c r="B795" s="599"/>
    </row>
    <row r="796" spans="2:2" s="606" customFormat="1" x14ac:dyDescent="0.2">
      <c r="B796" s="599"/>
    </row>
    <row r="797" spans="2:2" s="606" customFormat="1" x14ac:dyDescent="0.2">
      <c r="B797" s="599"/>
    </row>
    <row r="798" spans="2:2" s="606" customFormat="1" x14ac:dyDescent="0.2">
      <c r="B798" s="599"/>
    </row>
    <row r="799" spans="2:2" s="606" customFormat="1" x14ac:dyDescent="0.2">
      <c r="B799" s="599"/>
    </row>
    <row r="800" spans="2:2" s="606" customFormat="1" x14ac:dyDescent="0.2">
      <c r="B800" s="599"/>
    </row>
    <row r="801" spans="2:2" s="606" customFormat="1" x14ac:dyDescent="0.2">
      <c r="B801" s="599"/>
    </row>
    <row r="802" spans="2:2" s="606" customFormat="1" x14ac:dyDescent="0.2">
      <c r="B802" s="599"/>
    </row>
    <row r="803" spans="2:2" s="606" customFormat="1" x14ac:dyDescent="0.2">
      <c r="B803" s="599"/>
    </row>
    <row r="804" spans="2:2" s="606" customFormat="1" x14ac:dyDescent="0.2">
      <c r="B804" s="599"/>
    </row>
    <row r="805" spans="2:2" s="606" customFormat="1" x14ac:dyDescent="0.2">
      <c r="B805" s="599"/>
    </row>
    <row r="806" spans="2:2" s="606" customFormat="1" x14ac:dyDescent="0.2">
      <c r="B806" s="599"/>
    </row>
    <row r="807" spans="2:2" s="606" customFormat="1" x14ac:dyDescent="0.2">
      <c r="B807" s="599"/>
    </row>
    <row r="808" spans="2:2" s="606" customFormat="1" x14ac:dyDescent="0.2">
      <c r="B808" s="599"/>
    </row>
    <row r="809" spans="2:2" s="606" customFormat="1" x14ac:dyDescent="0.2">
      <c r="B809" s="599"/>
    </row>
    <row r="810" spans="2:2" s="606" customFormat="1" x14ac:dyDescent="0.2">
      <c r="B810" s="599"/>
    </row>
    <row r="811" spans="2:2" s="606" customFormat="1" x14ac:dyDescent="0.2">
      <c r="B811" s="599"/>
    </row>
    <row r="812" spans="2:2" s="606" customFormat="1" x14ac:dyDescent="0.2">
      <c r="B812" s="599"/>
    </row>
    <row r="813" spans="2:2" s="606" customFormat="1" x14ac:dyDescent="0.2">
      <c r="B813" s="599"/>
    </row>
    <row r="814" spans="2:2" s="606" customFormat="1" x14ac:dyDescent="0.2">
      <c r="B814" s="599"/>
    </row>
    <row r="815" spans="2:2" s="606" customFormat="1" x14ac:dyDescent="0.2">
      <c r="B815" s="599"/>
    </row>
    <row r="816" spans="2:2" s="606" customFormat="1" x14ac:dyDescent="0.2">
      <c r="B816" s="599"/>
    </row>
    <row r="817" spans="2:2" s="606" customFormat="1" x14ac:dyDescent="0.2">
      <c r="B817" s="599"/>
    </row>
    <row r="818" spans="2:2" s="606" customFormat="1" x14ac:dyDescent="0.2">
      <c r="B818" s="599"/>
    </row>
    <row r="819" spans="2:2" s="606" customFormat="1" x14ac:dyDescent="0.2">
      <c r="B819" s="599"/>
    </row>
    <row r="820" spans="2:2" s="606" customFormat="1" x14ac:dyDescent="0.2">
      <c r="B820" s="599"/>
    </row>
    <row r="821" spans="2:2" s="606" customFormat="1" x14ac:dyDescent="0.2">
      <c r="B821" s="599"/>
    </row>
    <row r="822" spans="2:2" s="606" customFormat="1" x14ac:dyDescent="0.2">
      <c r="B822" s="599"/>
    </row>
    <row r="823" spans="2:2" s="606" customFormat="1" x14ac:dyDescent="0.2">
      <c r="B823" s="599"/>
    </row>
    <row r="824" spans="2:2" s="606" customFormat="1" x14ac:dyDescent="0.2">
      <c r="B824" s="599"/>
    </row>
    <row r="825" spans="2:2" s="606" customFormat="1" x14ac:dyDescent="0.2">
      <c r="B825" s="599"/>
    </row>
    <row r="826" spans="2:2" s="606" customFormat="1" x14ac:dyDescent="0.2">
      <c r="B826" s="599"/>
    </row>
    <row r="827" spans="2:2" s="606" customFormat="1" x14ac:dyDescent="0.2">
      <c r="B827" s="599"/>
    </row>
    <row r="828" spans="2:2" s="606" customFormat="1" x14ac:dyDescent="0.2">
      <c r="B828" s="599"/>
    </row>
    <row r="829" spans="2:2" s="606" customFormat="1" x14ac:dyDescent="0.2">
      <c r="B829" s="599"/>
    </row>
    <row r="830" spans="2:2" s="606" customFormat="1" x14ac:dyDescent="0.2">
      <c r="B830" s="599"/>
    </row>
    <row r="831" spans="2:2" s="606" customFormat="1" x14ac:dyDescent="0.2">
      <c r="B831" s="599"/>
    </row>
    <row r="832" spans="2:2" s="606" customFormat="1" x14ac:dyDescent="0.2">
      <c r="B832" s="599"/>
    </row>
    <row r="833" spans="2:2" s="606" customFormat="1" x14ac:dyDescent="0.2">
      <c r="B833" s="599"/>
    </row>
    <row r="834" spans="2:2" s="606" customFormat="1" x14ac:dyDescent="0.2">
      <c r="B834" s="599"/>
    </row>
    <row r="835" spans="2:2" s="606" customFormat="1" x14ac:dyDescent="0.2">
      <c r="B835" s="599"/>
    </row>
    <row r="836" spans="2:2" s="606" customFormat="1" x14ac:dyDescent="0.2">
      <c r="B836" s="599"/>
    </row>
    <row r="837" spans="2:2" s="606" customFormat="1" x14ac:dyDescent="0.2">
      <c r="B837" s="599"/>
    </row>
    <row r="838" spans="2:2" s="606" customFormat="1" x14ac:dyDescent="0.2">
      <c r="B838" s="599"/>
    </row>
    <row r="839" spans="2:2" s="606" customFormat="1" x14ac:dyDescent="0.2">
      <c r="B839" s="599"/>
    </row>
    <row r="840" spans="2:2" s="606" customFormat="1" x14ac:dyDescent="0.2">
      <c r="B840" s="599"/>
    </row>
    <row r="841" spans="2:2" s="606" customFormat="1" x14ac:dyDescent="0.2">
      <c r="B841" s="599"/>
    </row>
    <row r="842" spans="2:2" s="606" customFormat="1" x14ac:dyDescent="0.2">
      <c r="B842" s="599"/>
    </row>
    <row r="843" spans="2:2" s="606" customFormat="1" x14ac:dyDescent="0.2">
      <c r="B843" s="599"/>
    </row>
    <row r="844" spans="2:2" s="606" customFormat="1" x14ac:dyDescent="0.2">
      <c r="B844" s="599"/>
    </row>
    <row r="845" spans="2:2" s="606" customFormat="1" x14ac:dyDescent="0.2">
      <c r="B845" s="599"/>
    </row>
    <row r="846" spans="2:2" s="606" customFormat="1" x14ac:dyDescent="0.2">
      <c r="B846" s="599"/>
    </row>
    <row r="847" spans="2:2" s="606" customFormat="1" x14ac:dyDescent="0.2">
      <c r="B847" s="599"/>
    </row>
    <row r="848" spans="2:2" s="606" customFormat="1" x14ac:dyDescent="0.2">
      <c r="B848" s="599"/>
    </row>
    <row r="849" spans="2:2" s="606" customFormat="1" x14ac:dyDescent="0.2">
      <c r="B849" s="599"/>
    </row>
    <row r="850" spans="2:2" s="606" customFormat="1" x14ac:dyDescent="0.2">
      <c r="B850" s="599"/>
    </row>
    <row r="851" spans="2:2" s="606" customFormat="1" x14ac:dyDescent="0.2">
      <c r="B851" s="599"/>
    </row>
    <row r="852" spans="2:2" s="606" customFormat="1" x14ac:dyDescent="0.2">
      <c r="B852" s="599"/>
    </row>
    <row r="853" spans="2:2" s="606" customFormat="1" x14ac:dyDescent="0.2">
      <c r="B853" s="599"/>
    </row>
    <row r="854" spans="2:2" s="606" customFormat="1" x14ac:dyDescent="0.2">
      <c r="B854" s="599"/>
    </row>
    <row r="855" spans="2:2" s="606" customFormat="1" x14ac:dyDescent="0.2">
      <c r="B855" s="599"/>
    </row>
    <row r="856" spans="2:2" s="606" customFormat="1" x14ac:dyDescent="0.2">
      <c r="B856" s="599"/>
    </row>
    <row r="857" spans="2:2" s="606" customFormat="1" x14ac:dyDescent="0.2">
      <c r="B857" s="599"/>
    </row>
    <row r="858" spans="2:2" s="606" customFormat="1" x14ac:dyDescent="0.2">
      <c r="B858" s="599"/>
    </row>
    <row r="859" spans="2:2" s="606" customFormat="1" x14ac:dyDescent="0.2">
      <c r="B859" s="599"/>
    </row>
    <row r="860" spans="2:2" s="606" customFormat="1" x14ac:dyDescent="0.2">
      <c r="B860" s="599"/>
    </row>
    <row r="861" spans="2:2" s="606" customFormat="1" x14ac:dyDescent="0.2">
      <c r="B861" s="599"/>
    </row>
    <row r="862" spans="2:2" s="606" customFormat="1" x14ac:dyDescent="0.2">
      <c r="B862" s="599"/>
    </row>
    <row r="863" spans="2:2" s="606" customFormat="1" x14ac:dyDescent="0.2">
      <c r="B863" s="599"/>
    </row>
    <row r="864" spans="2:2" s="606" customFormat="1" x14ac:dyDescent="0.2">
      <c r="B864" s="599"/>
    </row>
    <row r="865" spans="2:2" s="606" customFormat="1" x14ac:dyDescent="0.2">
      <c r="B865" s="599"/>
    </row>
    <row r="866" spans="2:2" s="606" customFormat="1" x14ac:dyDescent="0.2">
      <c r="B866" s="599"/>
    </row>
    <row r="867" spans="2:2" s="606" customFormat="1" x14ac:dyDescent="0.2">
      <c r="B867" s="599"/>
    </row>
    <row r="868" spans="2:2" s="606" customFormat="1" x14ac:dyDescent="0.2">
      <c r="B868" s="599"/>
    </row>
    <row r="869" spans="2:2" s="606" customFormat="1" x14ac:dyDescent="0.2">
      <c r="B869" s="599"/>
    </row>
    <row r="870" spans="2:2" s="606" customFormat="1" x14ac:dyDescent="0.2">
      <c r="B870" s="599"/>
    </row>
    <row r="871" spans="2:2" s="606" customFormat="1" x14ac:dyDescent="0.2">
      <c r="B871" s="599"/>
    </row>
    <row r="872" spans="2:2" s="606" customFormat="1" x14ac:dyDescent="0.2">
      <c r="B872" s="599"/>
    </row>
    <row r="873" spans="2:2" s="606" customFormat="1" x14ac:dyDescent="0.2">
      <c r="B873" s="599"/>
    </row>
    <row r="874" spans="2:2" s="606" customFormat="1" x14ac:dyDescent="0.2">
      <c r="B874" s="599"/>
    </row>
    <row r="875" spans="2:2" s="606" customFormat="1" x14ac:dyDescent="0.2">
      <c r="B875" s="599"/>
    </row>
    <row r="876" spans="2:2" s="606" customFormat="1" x14ac:dyDescent="0.2">
      <c r="B876" s="599"/>
    </row>
    <row r="877" spans="2:2" s="606" customFormat="1" x14ac:dyDescent="0.2">
      <c r="B877" s="599"/>
    </row>
    <row r="878" spans="2:2" s="606" customFormat="1" x14ac:dyDescent="0.2">
      <c r="B878" s="599"/>
    </row>
    <row r="879" spans="2:2" s="606" customFormat="1" x14ac:dyDescent="0.2">
      <c r="B879" s="599"/>
    </row>
    <row r="880" spans="2:2" s="606" customFormat="1" x14ac:dyDescent="0.2">
      <c r="B880" s="599"/>
    </row>
    <row r="881" spans="2:2" s="606" customFormat="1" x14ac:dyDescent="0.2">
      <c r="B881" s="599"/>
    </row>
    <row r="882" spans="2:2" s="606" customFormat="1" x14ac:dyDescent="0.2">
      <c r="B882" s="599"/>
    </row>
    <row r="883" spans="2:2" s="606" customFormat="1" x14ac:dyDescent="0.2">
      <c r="B883" s="599"/>
    </row>
    <row r="884" spans="2:2" s="606" customFormat="1" x14ac:dyDescent="0.2">
      <c r="B884" s="599"/>
    </row>
    <row r="885" spans="2:2" s="606" customFormat="1" x14ac:dyDescent="0.2">
      <c r="B885" s="599"/>
    </row>
    <row r="886" spans="2:2" s="606" customFormat="1" x14ac:dyDescent="0.2">
      <c r="B886" s="599"/>
    </row>
    <row r="887" spans="2:2" s="606" customFormat="1" x14ac:dyDescent="0.2">
      <c r="B887" s="599"/>
    </row>
    <row r="888" spans="2:2" s="606" customFormat="1" x14ac:dyDescent="0.2">
      <c r="B888" s="599"/>
    </row>
    <row r="889" spans="2:2" s="606" customFormat="1" x14ac:dyDescent="0.2">
      <c r="B889" s="599"/>
    </row>
    <row r="890" spans="2:2" s="606" customFormat="1" x14ac:dyDescent="0.2">
      <c r="B890" s="599"/>
    </row>
    <row r="891" spans="2:2" s="606" customFormat="1" x14ac:dyDescent="0.2">
      <c r="B891" s="599"/>
    </row>
    <row r="892" spans="2:2" s="606" customFormat="1" x14ac:dyDescent="0.2">
      <c r="B892" s="599"/>
    </row>
    <row r="893" spans="2:2" s="606" customFormat="1" x14ac:dyDescent="0.2">
      <c r="B893" s="599"/>
    </row>
    <row r="894" spans="2:2" s="606" customFormat="1" x14ac:dyDescent="0.2">
      <c r="B894" s="599"/>
    </row>
    <row r="895" spans="2:2" s="606" customFormat="1" x14ac:dyDescent="0.2">
      <c r="B895" s="599"/>
    </row>
    <row r="896" spans="2:2" s="606" customFormat="1" x14ac:dyDescent="0.2">
      <c r="B896" s="599"/>
    </row>
    <row r="897" spans="2:2" s="606" customFormat="1" x14ac:dyDescent="0.2">
      <c r="B897" s="599"/>
    </row>
    <row r="898" spans="2:2" s="606" customFormat="1" x14ac:dyDescent="0.2">
      <c r="B898" s="599"/>
    </row>
    <row r="899" spans="2:2" s="606" customFormat="1" x14ac:dyDescent="0.2">
      <c r="B899" s="599"/>
    </row>
    <row r="900" spans="2:2" s="606" customFormat="1" x14ac:dyDescent="0.2">
      <c r="B900" s="599"/>
    </row>
    <row r="901" spans="2:2" s="606" customFormat="1" x14ac:dyDescent="0.2">
      <c r="B901" s="599"/>
    </row>
    <row r="902" spans="2:2" s="606" customFormat="1" x14ac:dyDescent="0.2">
      <c r="B902" s="599"/>
    </row>
    <row r="903" spans="2:2" s="606" customFormat="1" x14ac:dyDescent="0.2">
      <c r="B903" s="599"/>
    </row>
    <row r="904" spans="2:2" s="606" customFormat="1" x14ac:dyDescent="0.2">
      <c r="B904" s="599"/>
    </row>
    <row r="905" spans="2:2" s="606" customFormat="1" x14ac:dyDescent="0.2">
      <c r="B905" s="599"/>
    </row>
    <row r="906" spans="2:2" s="606" customFormat="1" x14ac:dyDescent="0.2">
      <c r="B906" s="599"/>
    </row>
    <row r="907" spans="2:2" s="606" customFormat="1" x14ac:dyDescent="0.2">
      <c r="B907" s="599"/>
    </row>
    <row r="908" spans="2:2" s="606" customFormat="1" x14ac:dyDescent="0.2">
      <c r="B908" s="599"/>
    </row>
    <row r="909" spans="2:2" s="606" customFormat="1" x14ac:dyDescent="0.2">
      <c r="B909" s="599"/>
    </row>
    <row r="910" spans="2:2" s="606" customFormat="1" x14ac:dyDescent="0.2">
      <c r="B910" s="599"/>
    </row>
    <row r="911" spans="2:2" s="606" customFormat="1" x14ac:dyDescent="0.2">
      <c r="B911" s="599"/>
    </row>
    <row r="912" spans="2:2" s="606" customFormat="1" x14ac:dyDescent="0.2">
      <c r="B912" s="599"/>
    </row>
    <row r="913" spans="2:2" s="606" customFormat="1" x14ac:dyDescent="0.2">
      <c r="B913" s="599"/>
    </row>
    <row r="914" spans="2:2" s="606" customFormat="1" x14ac:dyDescent="0.2">
      <c r="B914" s="599"/>
    </row>
    <row r="915" spans="2:2" s="606" customFormat="1" x14ac:dyDescent="0.2">
      <c r="B915" s="599"/>
    </row>
    <row r="916" spans="2:2" s="606" customFormat="1" x14ac:dyDescent="0.2">
      <c r="B916" s="599"/>
    </row>
    <row r="917" spans="2:2" s="606" customFormat="1" x14ac:dyDescent="0.2">
      <c r="B917" s="599"/>
    </row>
    <row r="918" spans="2:2" s="606" customFormat="1" x14ac:dyDescent="0.2">
      <c r="B918" s="599"/>
    </row>
    <row r="919" spans="2:2" s="606" customFormat="1" x14ac:dyDescent="0.2">
      <c r="B919" s="599"/>
    </row>
    <row r="920" spans="2:2" s="606" customFormat="1" x14ac:dyDescent="0.2">
      <c r="B920" s="599"/>
    </row>
    <row r="921" spans="2:2" s="606" customFormat="1" x14ac:dyDescent="0.2">
      <c r="B921" s="599"/>
    </row>
    <row r="922" spans="2:2" s="606" customFormat="1" x14ac:dyDescent="0.2">
      <c r="B922" s="599"/>
    </row>
    <row r="923" spans="2:2" s="606" customFormat="1" x14ac:dyDescent="0.2">
      <c r="B923" s="599"/>
    </row>
    <row r="924" spans="2:2" s="606" customFormat="1" x14ac:dyDescent="0.2">
      <c r="B924" s="599"/>
    </row>
    <row r="925" spans="2:2" s="606" customFormat="1" x14ac:dyDescent="0.2">
      <c r="B925" s="599"/>
    </row>
    <row r="926" spans="2:2" s="606" customFormat="1" x14ac:dyDescent="0.2">
      <c r="B926" s="599"/>
    </row>
    <row r="927" spans="2:2" s="606" customFormat="1" x14ac:dyDescent="0.2">
      <c r="B927" s="599"/>
    </row>
    <row r="928" spans="2:2" s="606" customFormat="1" x14ac:dyDescent="0.2">
      <c r="B928" s="599"/>
    </row>
    <row r="929" spans="2:2" s="606" customFormat="1" x14ac:dyDescent="0.2">
      <c r="B929" s="599"/>
    </row>
    <row r="930" spans="2:2" s="606" customFormat="1" x14ac:dyDescent="0.2">
      <c r="B930" s="599"/>
    </row>
    <row r="931" spans="2:2" s="606" customFormat="1" x14ac:dyDescent="0.2">
      <c r="B931" s="599"/>
    </row>
    <row r="932" spans="2:2" s="606" customFormat="1" x14ac:dyDescent="0.2">
      <c r="B932" s="599"/>
    </row>
    <row r="933" spans="2:2" s="606" customFormat="1" x14ac:dyDescent="0.2">
      <c r="B933" s="599"/>
    </row>
    <row r="934" spans="2:2" s="606" customFormat="1" x14ac:dyDescent="0.2">
      <c r="B934" s="599"/>
    </row>
    <row r="935" spans="2:2" s="606" customFormat="1" x14ac:dyDescent="0.2">
      <c r="B935" s="599"/>
    </row>
    <row r="936" spans="2:2" s="606" customFormat="1" x14ac:dyDescent="0.2">
      <c r="B936" s="599"/>
    </row>
    <row r="937" spans="2:2" s="606" customFormat="1" x14ac:dyDescent="0.2">
      <c r="B937" s="599"/>
    </row>
    <row r="938" spans="2:2" s="606" customFormat="1" x14ac:dyDescent="0.2">
      <c r="B938" s="599"/>
    </row>
    <row r="939" spans="2:2" s="606" customFormat="1" x14ac:dyDescent="0.2">
      <c r="B939" s="599"/>
    </row>
    <row r="940" spans="2:2" s="606" customFormat="1" x14ac:dyDescent="0.2">
      <c r="B940" s="599"/>
    </row>
    <row r="941" spans="2:2" s="606" customFormat="1" x14ac:dyDescent="0.2">
      <c r="B941" s="599"/>
    </row>
    <row r="942" spans="2:2" s="606" customFormat="1" x14ac:dyDescent="0.2">
      <c r="B942" s="599"/>
    </row>
    <row r="943" spans="2:2" s="606" customFormat="1" x14ac:dyDescent="0.2">
      <c r="B943" s="599"/>
    </row>
    <row r="944" spans="2:2" s="606" customFormat="1" x14ac:dyDescent="0.2">
      <c r="B944" s="599"/>
    </row>
    <row r="945" spans="2:2" s="606" customFormat="1" x14ac:dyDescent="0.2">
      <c r="B945" s="599"/>
    </row>
    <row r="946" spans="2:2" s="606" customFormat="1" x14ac:dyDescent="0.2">
      <c r="B946" s="599"/>
    </row>
    <row r="947" spans="2:2" s="606" customFormat="1" x14ac:dyDescent="0.2">
      <c r="B947" s="599"/>
    </row>
    <row r="948" spans="2:2" s="606" customFormat="1" x14ac:dyDescent="0.2">
      <c r="B948" s="599"/>
    </row>
    <row r="949" spans="2:2" s="606" customFormat="1" x14ac:dyDescent="0.2">
      <c r="B949" s="599"/>
    </row>
    <row r="950" spans="2:2" s="606" customFormat="1" x14ac:dyDescent="0.2">
      <c r="B950" s="599"/>
    </row>
    <row r="951" spans="2:2" s="606" customFormat="1" x14ac:dyDescent="0.2">
      <c r="B951" s="599"/>
    </row>
    <row r="952" spans="2:2" s="606" customFormat="1" x14ac:dyDescent="0.2">
      <c r="B952" s="599"/>
    </row>
    <row r="953" spans="2:2" s="606" customFormat="1" x14ac:dyDescent="0.2">
      <c r="B953" s="599"/>
    </row>
    <row r="954" spans="2:2" s="606" customFormat="1" x14ac:dyDescent="0.2">
      <c r="B954" s="599"/>
    </row>
    <row r="955" spans="2:2" s="606" customFormat="1" x14ac:dyDescent="0.2">
      <c r="B955" s="599"/>
    </row>
    <row r="956" spans="2:2" s="606" customFormat="1" x14ac:dyDescent="0.2">
      <c r="B956" s="599"/>
    </row>
    <row r="957" spans="2:2" s="606" customFormat="1" x14ac:dyDescent="0.2">
      <c r="B957" s="599"/>
    </row>
    <row r="958" spans="2:2" s="606" customFormat="1" x14ac:dyDescent="0.2">
      <c r="B958" s="599"/>
    </row>
    <row r="959" spans="2:2" s="606" customFormat="1" x14ac:dyDescent="0.2">
      <c r="B959" s="599"/>
    </row>
    <row r="960" spans="2:2" s="606" customFormat="1" x14ac:dyDescent="0.2">
      <c r="B960" s="599"/>
    </row>
    <row r="961" spans="2:2" s="606" customFormat="1" x14ac:dyDescent="0.2">
      <c r="B961" s="599"/>
    </row>
    <row r="962" spans="2:2" s="606" customFormat="1" x14ac:dyDescent="0.2">
      <c r="B962" s="599"/>
    </row>
    <row r="963" spans="2:2" s="606" customFormat="1" x14ac:dyDescent="0.2">
      <c r="B963" s="599"/>
    </row>
    <row r="964" spans="2:2" s="606" customFormat="1" x14ac:dyDescent="0.2">
      <c r="B964" s="599"/>
    </row>
    <row r="965" spans="2:2" s="606" customFormat="1" x14ac:dyDescent="0.2">
      <c r="B965" s="599"/>
    </row>
    <row r="966" spans="2:2" s="606" customFormat="1" x14ac:dyDescent="0.2">
      <c r="B966" s="599"/>
    </row>
    <row r="967" spans="2:2" s="606" customFormat="1" x14ac:dyDescent="0.2">
      <c r="B967" s="599"/>
    </row>
    <row r="968" spans="2:2" s="606" customFormat="1" x14ac:dyDescent="0.2">
      <c r="B968" s="599"/>
    </row>
    <row r="969" spans="2:2" s="606" customFormat="1" x14ac:dyDescent="0.2">
      <c r="B969" s="599"/>
    </row>
    <row r="970" spans="2:2" s="606" customFormat="1" x14ac:dyDescent="0.2">
      <c r="B970" s="599"/>
    </row>
    <row r="971" spans="2:2" s="606" customFormat="1" x14ac:dyDescent="0.2">
      <c r="B971" s="599"/>
    </row>
    <row r="972" spans="2:2" s="606" customFormat="1" x14ac:dyDescent="0.2">
      <c r="B972" s="599"/>
    </row>
    <row r="973" spans="2:2" s="606" customFormat="1" x14ac:dyDescent="0.2">
      <c r="B973" s="599"/>
    </row>
    <row r="974" spans="2:2" s="606" customFormat="1" x14ac:dyDescent="0.2">
      <c r="B974" s="599"/>
    </row>
    <row r="975" spans="2:2" s="606" customFormat="1" x14ac:dyDescent="0.2">
      <c r="B975" s="599"/>
    </row>
    <row r="976" spans="2:2" s="606" customFormat="1" x14ac:dyDescent="0.2">
      <c r="B976" s="599"/>
    </row>
    <row r="977" spans="2:2" s="606" customFormat="1" x14ac:dyDescent="0.2">
      <c r="B977" s="599"/>
    </row>
    <row r="978" spans="2:2" s="606" customFormat="1" x14ac:dyDescent="0.2">
      <c r="B978" s="599"/>
    </row>
    <row r="979" spans="2:2" s="606" customFormat="1" x14ac:dyDescent="0.2">
      <c r="B979" s="599"/>
    </row>
    <row r="980" spans="2:2" s="606" customFormat="1" x14ac:dyDescent="0.2">
      <c r="B980" s="599"/>
    </row>
    <row r="981" spans="2:2" s="606" customFormat="1" x14ac:dyDescent="0.2">
      <c r="B981" s="599"/>
    </row>
    <row r="982" spans="2:2" s="606" customFormat="1" x14ac:dyDescent="0.2">
      <c r="B982" s="599"/>
    </row>
    <row r="983" spans="2:2" s="606" customFormat="1" x14ac:dyDescent="0.2">
      <c r="B983" s="599"/>
    </row>
    <row r="984" spans="2:2" s="606" customFormat="1" x14ac:dyDescent="0.2">
      <c r="B984" s="599"/>
    </row>
    <row r="985" spans="2:2" s="606" customFormat="1" x14ac:dyDescent="0.2">
      <c r="B985" s="599"/>
    </row>
    <row r="986" spans="2:2" s="606" customFormat="1" x14ac:dyDescent="0.2">
      <c r="B986" s="599"/>
    </row>
    <row r="987" spans="2:2" s="606" customFormat="1" x14ac:dyDescent="0.2">
      <c r="B987" s="599"/>
    </row>
    <row r="988" spans="2:2" s="606" customFormat="1" x14ac:dyDescent="0.2">
      <c r="B988" s="599"/>
    </row>
    <row r="989" spans="2:2" s="606" customFormat="1" x14ac:dyDescent="0.2">
      <c r="B989" s="599"/>
    </row>
    <row r="990" spans="2:2" s="606" customFormat="1" x14ac:dyDescent="0.2">
      <c r="B990" s="599"/>
    </row>
    <row r="991" spans="2:2" s="606" customFormat="1" x14ac:dyDescent="0.2">
      <c r="B991" s="599"/>
    </row>
    <row r="992" spans="2:2" s="606" customFormat="1" x14ac:dyDescent="0.2">
      <c r="B992" s="599"/>
    </row>
    <row r="993" spans="2:2" s="606" customFormat="1" x14ac:dyDescent="0.2">
      <c r="B993" s="599"/>
    </row>
    <row r="994" spans="2:2" s="606" customFormat="1" x14ac:dyDescent="0.2">
      <c r="B994" s="599"/>
    </row>
    <row r="995" spans="2:2" s="606" customFormat="1" x14ac:dyDescent="0.2">
      <c r="B995" s="599"/>
    </row>
    <row r="996" spans="2:2" s="606" customFormat="1" x14ac:dyDescent="0.2">
      <c r="B996" s="599"/>
    </row>
    <row r="997" spans="2:2" s="606" customFormat="1" x14ac:dyDescent="0.2">
      <c r="B997" s="599"/>
    </row>
    <row r="998" spans="2:2" s="606" customFormat="1" x14ac:dyDescent="0.2">
      <c r="B998" s="599"/>
    </row>
    <row r="999" spans="2:2" s="606" customFormat="1" x14ac:dyDescent="0.2">
      <c r="B999" s="599"/>
    </row>
    <row r="1000" spans="2:2" s="606" customFormat="1" x14ac:dyDescent="0.2">
      <c r="B1000" s="599"/>
    </row>
    <row r="1001" spans="2:2" s="606" customFormat="1" x14ac:dyDescent="0.2">
      <c r="B1001" s="599"/>
    </row>
    <row r="1002" spans="2:2" s="606" customFormat="1" x14ac:dyDescent="0.2">
      <c r="B1002" s="599"/>
    </row>
    <row r="1003" spans="2:2" s="606" customFormat="1" x14ac:dyDescent="0.2">
      <c r="B1003" s="599"/>
    </row>
    <row r="1004" spans="2:2" s="606" customFormat="1" x14ac:dyDescent="0.2">
      <c r="B1004" s="599"/>
    </row>
    <row r="1005" spans="2:2" s="606" customFormat="1" x14ac:dyDescent="0.2">
      <c r="B1005" s="599"/>
    </row>
    <row r="1006" spans="2:2" s="606" customFormat="1" x14ac:dyDescent="0.2">
      <c r="B1006" s="599"/>
    </row>
    <row r="1007" spans="2:2" s="606" customFormat="1" x14ac:dyDescent="0.2">
      <c r="B1007" s="599"/>
    </row>
    <row r="1008" spans="2:2" s="606" customFormat="1" x14ac:dyDescent="0.2">
      <c r="B1008" s="599"/>
    </row>
    <row r="1009" spans="2:2" s="606" customFormat="1" x14ac:dyDescent="0.2">
      <c r="B1009" s="599"/>
    </row>
    <row r="1010" spans="2:2" s="606" customFormat="1" x14ac:dyDescent="0.2">
      <c r="B1010" s="599"/>
    </row>
    <row r="1011" spans="2:2" s="606" customFormat="1" x14ac:dyDescent="0.2">
      <c r="B1011" s="599"/>
    </row>
    <row r="1012" spans="2:2" s="606" customFormat="1" x14ac:dyDescent="0.2">
      <c r="B1012" s="599"/>
    </row>
    <row r="1013" spans="2:2" s="606" customFormat="1" x14ac:dyDescent="0.2">
      <c r="B1013" s="599"/>
    </row>
    <row r="1014" spans="2:2" s="606" customFormat="1" x14ac:dyDescent="0.2">
      <c r="B1014" s="599"/>
    </row>
    <row r="1015" spans="2:2" s="606" customFormat="1" x14ac:dyDescent="0.2">
      <c r="B1015" s="599"/>
    </row>
    <row r="1016" spans="2:2" s="606" customFormat="1" x14ac:dyDescent="0.2">
      <c r="B1016" s="599"/>
    </row>
    <row r="1017" spans="2:2" s="606" customFormat="1" x14ac:dyDescent="0.2">
      <c r="B1017" s="599"/>
    </row>
    <row r="1018" spans="2:2" s="606" customFormat="1" x14ac:dyDescent="0.2">
      <c r="B1018" s="599"/>
    </row>
    <row r="1019" spans="2:2" s="606" customFormat="1" x14ac:dyDescent="0.2">
      <c r="B1019" s="599"/>
    </row>
    <row r="1020" spans="2:2" s="606" customFormat="1" x14ac:dyDescent="0.2">
      <c r="B1020" s="599"/>
    </row>
    <row r="1021" spans="2:2" s="606" customFormat="1" x14ac:dyDescent="0.2">
      <c r="B1021" s="599"/>
    </row>
    <row r="1022" spans="2:2" s="606" customFormat="1" x14ac:dyDescent="0.2">
      <c r="B1022" s="599"/>
    </row>
    <row r="1023" spans="2:2" s="606" customFormat="1" x14ac:dyDescent="0.2">
      <c r="B1023" s="599"/>
    </row>
    <row r="1024" spans="2:2" s="606" customFormat="1" x14ac:dyDescent="0.2">
      <c r="B1024" s="599"/>
    </row>
    <row r="1025" spans="2:2" s="606" customFormat="1" x14ac:dyDescent="0.2">
      <c r="B1025" s="599"/>
    </row>
    <row r="1026" spans="2:2" s="606" customFormat="1" x14ac:dyDescent="0.2">
      <c r="B1026" s="599"/>
    </row>
    <row r="1027" spans="2:2" s="606" customFormat="1" x14ac:dyDescent="0.2">
      <c r="B1027" s="599"/>
    </row>
    <row r="1028" spans="2:2" s="606" customFormat="1" x14ac:dyDescent="0.2">
      <c r="B1028" s="599"/>
    </row>
    <row r="1029" spans="2:2" s="606" customFormat="1" x14ac:dyDescent="0.2">
      <c r="B1029" s="599"/>
    </row>
    <row r="1030" spans="2:2" s="606" customFormat="1" x14ac:dyDescent="0.2">
      <c r="B1030" s="599"/>
    </row>
    <row r="1031" spans="2:2" s="606" customFormat="1" x14ac:dyDescent="0.2">
      <c r="B1031" s="599"/>
    </row>
    <row r="1032" spans="2:2" s="606" customFormat="1" x14ac:dyDescent="0.2">
      <c r="B1032" s="599"/>
    </row>
    <row r="1033" spans="2:2" s="606" customFormat="1" x14ac:dyDescent="0.2">
      <c r="B1033" s="599"/>
    </row>
    <row r="1034" spans="2:2" s="606" customFormat="1" x14ac:dyDescent="0.2">
      <c r="B1034" s="599"/>
    </row>
    <row r="1035" spans="2:2" s="606" customFormat="1" x14ac:dyDescent="0.2">
      <c r="B1035" s="599"/>
    </row>
    <row r="1036" spans="2:2" s="606" customFormat="1" x14ac:dyDescent="0.2">
      <c r="B1036" s="599"/>
    </row>
    <row r="1037" spans="2:2" s="606" customFormat="1" x14ac:dyDescent="0.2">
      <c r="B1037" s="599"/>
    </row>
    <row r="1038" spans="2:2" s="606" customFormat="1" x14ac:dyDescent="0.2">
      <c r="B1038" s="599"/>
    </row>
    <row r="1039" spans="2:2" s="606" customFormat="1" x14ac:dyDescent="0.2">
      <c r="B1039" s="599"/>
    </row>
    <row r="1040" spans="2:2" s="606" customFormat="1" x14ac:dyDescent="0.2">
      <c r="B1040" s="599"/>
    </row>
    <row r="1041" spans="2:2" s="606" customFormat="1" x14ac:dyDescent="0.2">
      <c r="B1041" s="599"/>
    </row>
    <row r="1042" spans="2:2" s="606" customFormat="1" x14ac:dyDescent="0.2">
      <c r="B1042" s="599"/>
    </row>
    <row r="1043" spans="2:2" s="606" customFormat="1" x14ac:dyDescent="0.2">
      <c r="B1043" s="599"/>
    </row>
    <row r="1044" spans="2:2" s="606" customFormat="1" x14ac:dyDescent="0.2">
      <c r="B1044" s="599"/>
    </row>
    <row r="1045" spans="2:2" s="606" customFormat="1" x14ac:dyDescent="0.2">
      <c r="B1045" s="599"/>
    </row>
    <row r="1046" spans="2:2" s="606" customFormat="1" x14ac:dyDescent="0.2">
      <c r="B1046" s="599"/>
    </row>
    <row r="1047" spans="2:2" s="606" customFormat="1" x14ac:dyDescent="0.2">
      <c r="B1047" s="599"/>
    </row>
    <row r="1048" spans="2:2" s="606" customFormat="1" x14ac:dyDescent="0.2">
      <c r="B1048" s="599"/>
    </row>
    <row r="1049" spans="2:2" s="606" customFormat="1" x14ac:dyDescent="0.2">
      <c r="B1049" s="599"/>
    </row>
    <row r="1050" spans="2:2" s="606" customFormat="1" x14ac:dyDescent="0.2">
      <c r="B1050" s="599"/>
    </row>
    <row r="1051" spans="2:2" s="606" customFormat="1" x14ac:dyDescent="0.2">
      <c r="B1051" s="599"/>
    </row>
    <row r="1052" spans="2:2" s="606" customFormat="1" x14ac:dyDescent="0.2">
      <c r="B1052" s="599"/>
    </row>
    <row r="1053" spans="2:2" s="606" customFormat="1" x14ac:dyDescent="0.2">
      <c r="B1053" s="599"/>
    </row>
    <row r="1054" spans="2:2" s="606" customFormat="1" x14ac:dyDescent="0.2">
      <c r="B1054" s="599"/>
    </row>
    <row r="1055" spans="2:2" s="606" customFormat="1" x14ac:dyDescent="0.2">
      <c r="B1055" s="599"/>
    </row>
    <row r="1056" spans="2:2" s="606" customFormat="1" x14ac:dyDescent="0.2">
      <c r="B1056" s="599"/>
    </row>
    <row r="1057" spans="2:2" s="606" customFormat="1" x14ac:dyDescent="0.2">
      <c r="B1057" s="599"/>
    </row>
    <row r="1058" spans="2:2" s="606" customFormat="1" x14ac:dyDescent="0.2">
      <c r="B1058" s="599"/>
    </row>
    <row r="1059" spans="2:2" s="606" customFormat="1" x14ac:dyDescent="0.2">
      <c r="B1059" s="599"/>
    </row>
    <row r="1060" spans="2:2" s="606" customFormat="1" x14ac:dyDescent="0.2">
      <c r="B1060" s="599"/>
    </row>
    <row r="1061" spans="2:2" s="606" customFormat="1" x14ac:dyDescent="0.2">
      <c r="B1061" s="599"/>
    </row>
    <row r="1062" spans="2:2" s="606" customFormat="1" x14ac:dyDescent="0.2">
      <c r="B1062" s="599"/>
    </row>
    <row r="1063" spans="2:2" s="606" customFormat="1" x14ac:dyDescent="0.2">
      <c r="B1063" s="599"/>
    </row>
    <row r="1064" spans="2:2" s="606" customFormat="1" x14ac:dyDescent="0.2">
      <c r="B1064" s="599"/>
    </row>
    <row r="1065" spans="2:2" s="606" customFormat="1" x14ac:dyDescent="0.2">
      <c r="B1065" s="599"/>
    </row>
    <row r="1066" spans="2:2" s="606" customFormat="1" x14ac:dyDescent="0.2">
      <c r="B1066" s="599"/>
    </row>
    <row r="1067" spans="2:2" s="606" customFormat="1" x14ac:dyDescent="0.2">
      <c r="B1067" s="599"/>
    </row>
    <row r="1068" spans="2:2" s="606" customFormat="1" x14ac:dyDescent="0.2">
      <c r="B1068" s="599"/>
    </row>
    <row r="1069" spans="2:2" s="606" customFormat="1" x14ac:dyDescent="0.2">
      <c r="B1069" s="599"/>
    </row>
    <row r="1070" spans="2:2" s="606" customFormat="1" x14ac:dyDescent="0.2">
      <c r="B1070" s="599"/>
    </row>
    <row r="1071" spans="2:2" s="606" customFormat="1" x14ac:dyDescent="0.2">
      <c r="B1071" s="599"/>
    </row>
    <row r="1072" spans="2:2" s="606" customFormat="1" x14ac:dyDescent="0.2">
      <c r="B1072" s="599"/>
    </row>
    <row r="1073" spans="2:2" s="606" customFormat="1" x14ac:dyDescent="0.2">
      <c r="B1073" s="599"/>
    </row>
    <row r="1074" spans="2:2" s="606" customFormat="1" x14ac:dyDescent="0.2">
      <c r="B1074" s="599"/>
    </row>
    <row r="1075" spans="2:2" s="606" customFormat="1" x14ac:dyDescent="0.2">
      <c r="B1075" s="599"/>
    </row>
    <row r="1076" spans="2:2" s="606" customFormat="1" x14ac:dyDescent="0.2">
      <c r="B1076" s="599"/>
    </row>
    <row r="1077" spans="2:2" s="606" customFormat="1" x14ac:dyDescent="0.2">
      <c r="B1077" s="599"/>
    </row>
    <row r="1078" spans="2:2" s="606" customFormat="1" x14ac:dyDescent="0.2">
      <c r="B1078" s="599"/>
    </row>
    <row r="1079" spans="2:2" s="606" customFormat="1" x14ac:dyDescent="0.2">
      <c r="B1079" s="599"/>
    </row>
    <row r="1080" spans="2:2" s="606" customFormat="1" x14ac:dyDescent="0.2">
      <c r="B1080" s="599"/>
    </row>
    <row r="1081" spans="2:2" s="606" customFormat="1" x14ac:dyDescent="0.2">
      <c r="B1081" s="599"/>
    </row>
    <row r="1082" spans="2:2" s="606" customFormat="1" x14ac:dyDescent="0.2">
      <c r="B1082" s="599"/>
    </row>
    <row r="1083" spans="2:2" s="606" customFormat="1" x14ac:dyDescent="0.2">
      <c r="B1083" s="599"/>
    </row>
    <row r="1084" spans="2:2" s="606" customFormat="1" x14ac:dyDescent="0.2">
      <c r="B1084" s="599"/>
    </row>
    <row r="1085" spans="2:2" s="606" customFormat="1" x14ac:dyDescent="0.2">
      <c r="B1085" s="599"/>
    </row>
    <row r="1086" spans="2:2" s="606" customFormat="1" x14ac:dyDescent="0.2">
      <c r="B1086" s="599"/>
    </row>
    <row r="1087" spans="2:2" s="606" customFormat="1" x14ac:dyDescent="0.2">
      <c r="B1087" s="599"/>
    </row>
    <row r="1088" spans="2:2" s="606" customFormat="1" x14ac:dyDescent="0.2">
      <c r="B1088" s="599"/>
    </row>
    <row r="1089" spans="2:2" s="606" customFormat="1" x14ac:dyDescent="0.2">
      <c r="B1089" s="599"/>
    </row>
    <row r="1090" spans="2:2" s="606" customFormat="1" x14ac:dyDescent="0.2">
      <c r="B1090" s="599"/>
    </row>
    <row r="1091" spans="2:2" s="606" customFormat="1" x14ac:dyDescent="0.2">
      <c r="B1091" s="599"/>
    </row>
    <row r="1092" spans="2:2" s="606" customFormat="1" x14ac:dyDescent="0.2">
      <c r="B1092" s="599"/>
    </row>
    <row r="1093" spans="2:2" s="606" customFormat="1" x14ac:dyDescent="0.2">
      <c r="B1093" s="599"/>
    </row>
    <row r="1094" spans="2:2" s="606" customFormat="1" x14ac:dyDescent="0.2">
      <c r="B1094" s="599"/>
    </row>
    <row r="1095" spans="2:2" s="606" customFormat="1" x14ac:dyDescent="0.2">
      <c r="B1095" s="599"/>
    </row>
    <row r="1096" spans="2:2" s="606" customFormat="1" x14ac:dyDescent="0.2">
      <c r="B1096" s="599"/>
    </row>
    <row r="1097" spans="2:2" s="606" customFormat="1" x14ac:dyDescent="0.2">
      <c r="B1097" s="599"/>
    </row>
    <row r="1098" spans="2:2" s="606" customFormat="1" x14ac:dyDescent="0.2">
      <c r="B1098" s="599"/>
    </row>
    <row r="1099" spans="2:2" s="606" customFormat="1" x14ac:dyDescent="0.2">
      <c r="B1099" s="599"/>
    </row>
    <row r="1100" spans="2:2" s="606" customFormat="1" x14ac:dyDescent="0.2">
      <c r="B1100" s="599"/>
    </row>
    <row r="1101" spans="2:2" s="606" customFormat="1" x14ac:dyDescent="0.2">
      <c r="B1101" s="599"/>
    </row>
    <row r="1102" spans="2:2" s="606" customFormat="1" x14ac:dyDescent="0.2">
      <c r="B1102" s="599"/>
    </row>
    <row r="1103" spans="2:2" s="606" customFormat="1" x14ac:dyDescent="0.2">
      <c r="B1103" s="599"/>
    </row>
    <row r="1104" spans="2:2" s="606" customFormat="1" x14ac:dyDescent="0.2">
      <c r="B1104" s="599"/>
    </row>
    <row r="1105" spans="2:2" s="606" customFormat="1" x14ac:dyDescent="0.2">
      <c r="B1105" s="599"/>
    </row>
    <row r="1106" spans="2:2" s="606" customFormat="1" x14ac:dyDescent="0.2">
      <c r="B1106" s="599"/>
    </row>
    <row r="1107" spans="2:2" s="606" customFormat="1" x14ac:dyDescent="0.2">
      <c r="B1107" s="599"/>
    </row>
    <row r="1108" spans="2:2" s="606" customFormat="1" x14ac:dyDescent="0.2">
      <c r="B1108" s="599"/>
    </row>
    <row r="1109" spans="2:2" s="606" customFormat="1" x14ac:dyDescent="0.2">
      <c r="B1109" s="599"/>
    </row>
    <row r="1110" spans="2:2" s="606" customFormat="1" x14ac:dyDescent="0.2">
      <c r="B1110" s="599"/>
    </row>
    <row r="1111" spans="2:2" s="606" customFormat="1" x14ac:dyDescent="0.2">
      <c r="B1111" s="599"/>
    </row>
    <row r="1112" spans="2:2" s="606" customFormat="1" x14ac:dyDescent="0.2">
      <c r="B1112" s="599"/>
    </row>
    <row r="1113" spans="2:2" s="606" customFormat="1" x14ac:dyDescent="0.2">
      <c r="B1113" s="599"/>
    </row>
    <row r="1114" spans="2:2" s="606" customFormat="1" x14ac:dyDescent="0.2">
      <c r="B1114" s="599"/>
    </row>
    <row r="1115" spans="2:2" s="606" customFormat="1" x14ac:dyDescent="0.2">
      <c r="B1115" s="599"/>
    </row>
    <row r="1116" spans="2:2" s="606" customFormat="1" x14ac:dyDescent="0.2">
      <c r="B1116" s="599"/>
    </row>
    <row r="1117" spans="2:2" s="606" customFormat="1" x14ac:dyDescent="0.2">
      <c r="B1117" s="599"/>
    </row>
    <row r="1118" spans="2:2" s="606" customFormat="1" x14ac:dyDescent="0.2">
      <c r="B1118" s="599"/>
    </row>
    <row r="1119" spans="2:2" s="606" customFormat="1" x14ac:dyDescent="0.2">
      <c r="B1119" s="599"/>
    </row>
    <row r="1120" spans="2:2" s="606" customFormat="1" x14ac:dyDescent="0.2">
      <c r="B1120" s="599"/>
    </row>
    <row r="1121" spans="2:2" s="606" customFormat="1" x14ac:dyDescent="0.2">
      <c r="B1121" s="599"/>
    </row>
    <row r="1122" spans="2:2" s="606" customFormat="1" x14ac:dyDescent="0.2">
      <c r="B1122" s="599"/>
    </row>
    <row r="1123" spans="2:2" s="606" customFormat="1" x14ac:dyDescent="0.2">
      <c r="B1123" s="599"/>
    </row>
    <row r="1124" spans="2:2" s="606" customFormat="1" x14ac:dyDescent="0.2">
      <c r="B1124" s="599"/>
    </row>
    <row r="1125" spans="2:2" s="606" customFormat="1" x14ac:dyDescent="0.2">
      <c r="B1125" s="599"/>
    </row>
    <row r="1126" spans="2:2" s="606" customFormat="1" x14ac:dyDescent="0.2">
      <c r="B1126" s="599"/>
    </row>
    <row r="1127" spans="2:2" s="606" customFormat="1" x14ac:dyDescent="0.2">
      <c r="B1127" s="599"/>
    </row>
    <row r="1128" spans="2:2" s="606" customFormat="1" x14ac:dyDescent="0.2">
      <c r="B1128" s="599"/>
    </row>
    <row r="1129" spans="2:2" s="606" customFormat="1" x14ac:dyDescent="0.2">
      <c r="B1129" s="599"/>
    </row>
    <row r="1130" spans="2:2" s="606" customFormat="1" x14ac:dyDescent="0.2">
      <c r="B1130" s="599"/>
    </row>
    <row r="1131" spans="2:2" s="606" customFormat="1" x14ac:dyDescent="0.2">
      <c r="B1131" s="599"/>
    </row>
    <row r="1132" spans="2:2" s="606" customFormat="1" x14ac:dyDescent="0.2">
      <c r="B1132" s="599"/>
    </row>
    <row r="1133" spans="2:2" s="606" customFormat="1" x14ac:dyDescent="0.2">
      <c r="B1133" s="599"/>
    </row>
    <row r="1134" spans="2:2" s="606" customFormat="1" x14ac:dyDescent="0.2">
      <c r="B1134" s="599"/>
    </row>
    <row r="1135" spans="2:2" s="606" customFormat="1" x14ac:dyDescent="0.2">
      <c r="B1135" s="599"/>
    </row>
    <row r="1136" spans="2:2" s="606" customFormat="1" x14ac:dyDescent="0.2">
      <c r="B1136" s="599"/>
    </row>
    <row r="1137" spans="2:2" s="606" customFormat="1" x14ac:dyDescent="0.2">
      <c r="B1137" s="599"/>
    </row>
    <row r="1138" spans="2:2" s="606" customFormat="1" x14ac:dyDescent="0.2">
      <c r="B1138" s="599"/>
    </row>
    <row r="1139" spans="2:2" s="606" customFormat="1" x14ac:dyDescent="0.2">
      <c r="B1139" s="599"/>
    </row>
    <row r="1140" spans="2:2" s="606" customFormat="1" x14ac:dyDescent="0.2">
      <c r="B1140" s="599"/>
    </row>
    <row r="1141" spans="2:2" s="606" customFormat="1" x14ac:dyDescent="0.2">
      <c r="B1141" s="599"/>
    </row>
    <row r="1142" spans="2:2" s="606" customFormat="1" x14ac:dyDescent="0.2">
      <c r="B1142" s="599"/>
    </row>
    <row r="1143" spans="2:2" s="606" customFormat="1" x14ac:dyDescent="0.2">
      <c r="B1143" s="599"/>
    </row>
    <row r="1144" spans="2:2" s="606" customFormat="1" x14ac:dyDescent="0.2">
      <c r="B1144" s="599"/>
    </row>
    <row r="1145" spans="2:2" s="606" customFormat="1" x14ac:dyDescent="0.2">
      <c r="B1145" s="599"/>
    </row>
    <row r="1146" spans="2:2" s="606" customFormat="1" x14ac:dyDescent="0.2">
      <c r="B1146" s="599"/>
    </row>
    <row r="1147" spans="2:2" s="606" customFormat="1" x14ac:dyDescent="0.2">
      <c r="B1147" s="599"/>
    </row>
    <row r="1148" spans="2:2" s="606" customFormat="1" x14ac:dyDescent="0.2">
      <c r="B1148" s="599"/>
    </row>
    <row r="1149" spans="2:2" s="606" customFormat="1" x14ac:dyDescent="0.2">
      <c r="B1149" s="599"/>
    </row>
    <row r="1150" spans="2:2" s="606" customFormat="1" x14ac:dyDescent="0.2">
      <c r="B1150" s="599"/>
    </row>
    <row r="1151" spans="2:2" s="606" customFormat="1" x14ac:dyDescent="0.2">
      <c r="B1151" s="599"/>
    </row>
    <row r="1152" spans="2:2" s="606" customFormat="1" x14ac:dyDescent="0.2">
      <c r="B1152" s="599"/>
    </row>
    <row r="1153" spans="2:2" s="606" customFormat="1" x14ac:dyDescent="0.2">
      <c r="B1153" s="599"/>
    </row>
    <row r="1154" spans="2:2" s="606" customFormat="1" x14ac:dyDescent="0.2">
      <c r="B1154" s="599"/>
    </row>
    <row r="1155" spans="2:2" s="606" customFormat="1" x14ac:dyDescent="0.2">
      <c r="B1155" s="599"/>
    </row>
    <row r="1156" spans="2:2" s="606" customFormat="1" x14ac:dyDescent="0.2">
      <c r="B1156" s="599"/>
    </row>
    <row r="1157" spans="2:2" s="606" customFormat="1" x14ac:dyDescent="0.2">
      <c r="B1157" s="599"/>
    </row>
    <row r="1158" spans="2:2" s="606" customFormat="1" x14ac:dyDescent="0.2">
      <c r="B1158" s="599"/>
    </row>
    <row r="1159" spans="2:2" s="606" customFormat="1" x14ac:dyDescent="0.2">
      <c r="B1159" s="599"/>
    </row>
    <row r="1160" spans="2:2" s="606" customFormat="1" x14ac:dyDescent="0.2">
      <c r="B1160" s="599"/>
    </row>
    <row r="1161" spans="2:2" s="606" customFormat="1" x14ac:dyDescent="0.2">
      <c r="B1161" s="599"/>
    </row>
    <row r="1162" spans="2:2" s="606" customFormat="1" x14ac:dyDescent="0.2">
      <c r="B1162" s="599"/>
    </row>
    <row r="1163" spans="2:2" s="606" customFormat="1" x14ac:dyDescent="0.2">
      <c r="B1163" s="599"/>
    </row>
    <row r="1164" spans="2:2" s="606" customFormat="1" x14ac:dyDescent="0.2">
      <c r="B1164" s="599"/>
    </row>
    <row r="1165" spans="2:2" s="606" customFormat="1" x14ac:dyDescent="0.2">
      <c r="B1165" s="599"/>
    </row>
    <row r="1166" spans="2:2" s="606" customFormat="1" x14ac:dyDescent="0.2">
      <c r="B1166" s="599"/>
    </row>
    <row r="1167" spans="2:2" s="606" customFormat="1" x14ac:dyDescent="0.2">
      <c r="B1167" s="599"/>
    </row>
    <row r="1168" spans="2:2" s="606" customFormat="1" x14ac:dyDescent="0.2">
      <c r="B1168" s="599"/>
    </row>
    <row r="1169" spans="2:2" s="606" customFormat="1" x14ac:dyDescent="0.2">
      <c r="B1169" s="599"/>
    </row>
    <row r="1170" spans="2:2" s="606" customFormat="1" x14ac:dyDescent="0.2">
      <c r="B1170" s="599"/>
    </row>
    <row r="1171" spans="2:2" s="606" customFormat="1" x14ac:dyDescent="0.2">
      <c r="B1171" s="599"/>
    </row>
    <row r="1172" spans="2:2" s="606" customFormat="1" x14ac:dyDescent="0.2">
      <c r="B1172" s="599"/>
    </row>
    <row r="1173" spans="2:2" s="606" customFormat="1" x14ac:dyDescent="0.2">
      <c r="B1173" s="599"/>
    </row>
    <row r="1174" spans="2:2" s="606" customFormat="1" x14ac:dyDescent="0.2">
      <c r="B1174" s="599"/>
    </row>
    <row r="1175" spans="2:2" s="606" customFormat="1" x14ac:dyDescent="0.2">
      <c r="B1175" s="599"/>
    </row>
    <row r="1176" spans="2:2" s="606" customFormat="1" x14ac:dyDescent="0.2">
      <c r="B1176" s="599"/>
    </row>
    <row r="1177" spans="2:2" s="606" customFormat="1" x14ac:dyDescent="0.2">
      <c r="B1177" s="599"/>
    </row>
    <row r="1178" spans="2:2" s="606" customFormat="1" x14ac:dyDescent="0.2">
      <c r="B1178" s="599"/>
    </row>
    <row r="1179" spans="2:2" s="606" customFormat="1" x14ac:dyDescent="0.2">
      <c r="B1179" s="599"/>
    </row>
    <row r="1180" spans="2:2" s="606" customFormat="1" x14ac:dyDescent="0.2">
      <c r="B1180" s="599"/>
    </row>
    <row r="1181" spans="2:2" s="606" customFormat="1" x14ac:dyDescent="0.2">
      <c r="B1181" s="599"/>
    </row>
    <row r="1182" spans="2:2" s="606" customFormat="1" x14ac:dyDescent="0.2">
      <c r="B1182" s="599"/>
    </row>
    <row r="1183" spans="2:2" s="606" customFormat="1" x14ac:dyDescent="0.2">
      <c r="B1183" s="599"/>
    </row>
    <row r="1184" spans="2:2" s="606" customFormat="1" x14ac:dyDescent="0.2">
      <c r="B1184" s="599"/>
    </row>
    <row r="1185" spans="2:2" s="606" customFormat="1" x14ac:dyDescent="0.2">
      <c r="B1185" s="599"/>
    </row>
    <row r="1186" spans="2:2" s="606" customFormat="1" x14ac:dyDescent="0.2">
      <c r="B1186" s="599"/>
    </row>
    <row r="1187" spans="2:2" s="606" customFormat="1" x14ac:dyDescent="0.2">
      <c r="B1187" s="599"/>
    </row>
    <row r="1188" spans="2:2" s="606" customFormat="1" x14ac:dyDescent="0.2">
      <c r="B1188" s="599"/>
    </row>
    <row r="1189" spans="2:2" s="606" customFormat="1" x14ac:dyDescent="0.2">
      <c r="B1189" s="599"/>
    </row>
    <row r="1190" spans="2:2" s="606" customFormat="1" x14ac:dyDescent="0.2">
      <c r="B1190" s="599"/>
    </row>
    <row r="1191" spans="2:2" s="606" customFormat="1" x14ac:dyDescent="0.2">
      <c r="B1191" s="599"/>
    </row>
    <row r="1192" spans="2:2" s="606" customFormat="1" x14ac:dyDescent="0.2">
      <c r="B1192" s="599"/>
    </row>
    <row r="1193" spans="2:2" s="606" customFormat="1" x14ac:dyDescent="0.2">
      <c r="B1193" s="599"/>
    </row>
    <row r="1194" spans="2:2" s="606" customFormat="1" x14ac:dyDescent="0.2">
      <c r="B1194" s="599"/>
    </row>
    <row r="1195" spans="2:2" s="606" customFormat="1" x14ac:dyDescent="0.2">
      <c r="B1195" s="599"/>
    </row>
    <row r="1196" spans="2:2" s="606" customFormat="1" x14ac:dyDescent="0.2">
      <c r="B1196" s="599"/>
    </row>
    <row r="1197" spans="2:2" s="606" customFormat="1" x14ac:dyDescent="0.2">
      <c r="B1197" s="599"/>
    </row>
    <row r="1198" spans="2:2" s="606" customFormat="1" x14ac:dyDescent="0.2">
      <c r="B1198" s="599"/>
    </row>
    <row r="1199" spans="2:2" s="606" customFormat="1" x14ac:dyDescent="0.2">
      <c r="B1199" s="599"/>
    </row>
    <row r="1200" spans="2:2" s="606" customFormat="1" x14ac:dyDescent="0.2">
      <c r="B1200" s="599"/>
    </row>
    <row r="1201" spans="2:2" s="606" customFormat="1" x14ac:dyDescent="0.2">
      <c r="B1201" s="599"/>
    </row>
    <row r="1202" spans="2:2" s="606" customFormat="1" x14ac:dyDescent="0.2">
      <c r="B1202" s="599"/>
    </row>
    <row r="1203" spans="2:2" s="606" customFormat="1" x14ac:dyDescent="0.2">
      <c r="B1203" s="599"/>
    </row>
    <row r="1204" spans="2:2" s="606" customFormat="1" x14ac:dyDescent="0.2">
      <c r="B1204" s="599"/>
    </row>
    <row r="1205" spans="2:2" s="606" customFormat="1" x14ac:dyDescent="0.2">
      <c r="B1205" s="599"/>
    </row>
    <row r="1206" spans="2:2" s="606" customFormat="1" x14ac:dyDescent="0.2">
      <c r="B1206" s="599"/>
    </row>
    <row r="1207" spans="2:2" s="606" customFormat="1" x14ac:dyDescent="0.2">
      <c r="B1207" s="599"/>
    </row>
    <row r="1208" spans="2:2" s="606" customFormat="1" x14ac:dyDescent="0.2">
      <c r="B1208" s="599"/>
    </row>
    <row r="1209" spans="2:2" s="606" customFormat="1" x14ac:dyDescent="0.2">
      <c r="B1209" s="599"/>
    </row>
    <row r="1210" spans="2:2" s="606" customFormat="1" x14ac:dyDescent="0.2">
      <c r="B1210" s="599"/>
    </row>
    <row r="1211" spans="2:2" s="606" customFormat="1" x14ac:dyDescent="0.2">
      <c r="B1211" s="599"/>
    </row>
    <row r="1212" spans="2:2" s="606" customFormat="1" x14ac:dyDescent="0.2">
      <c r="B1212" s="599"/>
    </row>
    <row r="1213" spans="2:2" s="606" customFormat="1" x14ac:dyDescent="0.2">
      <c r="B1213" s="599"/>
    </row>
    <row r="1214" spans="2:2" s="606" customFormat="1" x14ac:dyDescent="0.2">
      <c r="B1214" s="599"/>
    </row>
    <row r="1215" spans="2:2" s="606" customFormat="1" x14ac:dyDescent="0.2">
      <c r="B1215" s="599"/>
    </row>
    <row r="1216" spans="2:2" s="606" customFormat="1" x14ac:dyDescent="0.2">
      <c r="B1216" s="599"/>
    </row>
    <row r="1217" spans="2:2" s="606" customFormat="1" x14ac:dyDescent="0.2">
      <c r="B1217" s="599"/>
    </row>
    <row r="1218" spans="2:2" s="606" customFormat="1" x14ac:dyDescent="0.2">
      <c r="B1218" s="599"/>
    </row>
    <row r="1219" spans="2:2" s="606" customFormat="1" x14ac:dyDescent="0.2">
      <c r="B1219" s="599"/>
    </row>
    <row r="1220" spans="2:2" s="606" customFormat="1" x14ac:dyDescent="0.2">
      <c r="B1220" s="599"/>
    </row>
    <row r="1221" spans="2:2" s="606" customFormat="1" x14ac:dyDescent="0.2">
      <c r="B1221" s="599"/>
    </row>
    <row r="1222" spans="2:2" s="606" customFormat="1" x14ac:dyDescent="0.2">
      <c r="B1222" s="599"/>
    </row>
    <row r="1223" spans="2:2" s="606" customFormat="1" x14ac:dyDescent="0.2">
      <c r="B1223" s="599"/>
    </row>
    <row r="1224" spans="2:2" s="606" customFormat="1" x14ac:dyDescent="0.2">
      <c r="B1224" s="599"/>
    </row>
    <row r="1225" spans="2:2" s="606" customFormat="1" x14ac:dyDescent="0.2">
      <c r="B1225" s="599"/>
    </row>
    <row r="1226" spans="2:2" s="606" customFormat="1" x14ac:dyDescent="0.2">
      <c r="B1226" s="599"/>
    </row>
    <row r="1227" spans="2:2" s="606" customFormat="1" x14ac:dyDescent="0.2">
      <c r="B1227" s="599"/>
    </row>
    <row r="1228" spans="2:2" s="606" customFormat="1" x14ac:dyDescent="0.2">
      <c r="B1228" s="599"/>
    </row>
    <row r="1229" spans="2:2" s="606" customFormat="1" x14ac:dyDescent="0.2">
      <c r="B1229" s="599"/>
    </row>
    <row r="1230" spans="2:2" s="606" customFormat="1" x14ac:dyDescent="0.2">
      <c r="B1230" s="599"/>
    </row>
    <row r="1231" spans="2:2" s="606" customFormat="1" x14ac:dyDescent="0.2">
      <c r="B1231" s="599"/>
    </row>
    <row r="1232" spans="2:2" s="606" customFormat="1" x14ac:dyDescent="0.2">
      <c r="B1232" s="599"/>
    </row>
    <row r="1233" spans="2:2" s="606" customFormat="1" x14ac:dyDescent="0.2">
      <c r="B1233" s="599"/>
    </row>
    <row r="1234" spans="2:2" s="606" customFormat="1" x14ac:dyDescent="0.2">
      <c r="B1234" s="599"/>
    </row>
    <row r="1235" spans="2:2" s="606" customFormat="1" x14ac:dyDescent="0.2">
      <c r="B1235" s="599"/>
    </row>
    <row r="1236" spans="2:2" s="606" customFormat="1" x14ac:dyDescent="0.2">
      <c r="B1236" s="599"/>
    </row>
    <row r="1237" spans="2:2" s="606" customFormat="1" x14ac:dyDescent="0.2">
      <c r="B1237" s="599"/>
    </row>
    <row r="1238" spans="2:2" s="606" customFormat="1" x14ac:dyDescent="0.2">
      <c r="B1238" s="599"/>
    </row>
    <row r="1239" spans="2:2" s="606" customFormat="1" x14ac:dyDescent="0.2">
      <c r="B1239" s="599"/>
    </row>
    <row r="1240" spans="2:2" s="606" customFormat="1" x14ac:dyDescent="0.2">
      <c r="B1240" s="599"/>
    </row>
    <row r="1241" spans="2:2" s="606" customFormat="1" x14ac:dyDescent="0.2">
      <c r="B1241" s="599"/>
    </row>
    <row r="1242" spans="2:2" s="606" customFormat="1" x14ac:dyDescent="0.2">
      <c r="B1242" s="599"/>
    </row>
    <row r="1243" spans="2:2" s="606" customFormat="1" x14ac:dyDescent="0.2">
      <c r="B1243" s="599"/>
    </row>
    <row r="1244" spans="2:2" s="606" customFormat="1" x14ac:dyDescent="0.2">
      <c r="B1244" s="599"/>
    </row>
    <row r="1245" spans="2:2" s="606" customFormat="1" x14ac:dyDescent="0.2">
      <c r="B1245" s="599"/>
    </row>
    <row r="1246" spans="2:2" s="606" customFormat="1" x14ac:dyDescent="0.2">
      <c r="B1246" s="599"/>
    </row>
    <row r="1247" spans="2:2" s="606" customFormat="1" x14ac:dyDescent="0.2">
      <c r="B1247" s="599"/>
    </row>
    <row r="1248" spans="2:2" s="606" customFormat="1" x14ac:dyDescent="0.2">
      <c r="B1248" s="599"/>
    </row>
    <row r="1249" spans="2:2" s="606" customFormat="1" x14ac:dyDescent="0.2">
      <c r="B1249" s="599"/>
    </row>
    <row r="1250" spans="2:2" s="606" customFormat="1" x14ac:dyDescent="0.2">
      <c r="B1250" s="599"/>
    </row>
    <row r="1251" spans="2:2" s="606" customFormat="1" x14ac:dyDescent="0.2">
      <c r="B1251" s="599"/>
    </row>
    <row r="1252" spans="2:2" s="606" customFormat="1" x14ac:dyDescent="0.2">
      <c r="B1252" s="599"/>
    </row>
    <row r="1253" spans="2:2" s="606" customFormat="1" x14ac:dyDescent="0.2">
      <c r="B1253" s="599"/>
    </row>
    <row r="1254" spans="2:2" s="606" customFormat="1" x14ac:dyDescent="0.2">
      <c r="B1254" s="599"/>
    </row>
    <row r="1255" spans="2:2" s="606" customFormat="1" x14ac:dyDescent="0.2">
      <c r="B1255" s="599"/>
    </row>
    <row r="1256" spans="2:2" s="606" customFormat="1" x14ac:dyDescent="0.2">
      <c r="B1256" s="599"/>
    </row>
    <row r="1257" spans="2:2" s="606" customFormat="1" x14ac:dyDescent="0.2">
      <c r="B1257" s="599"/>
    </row>
    <row r="1258" spans="2:2" s="606" customFormat="1" x14ac:dyDescent="0.2">
      <c r="B1258" s="599"/>
    </row>
    <row r="1259" spans="2:2" s="606" customFormat="1" x14ac:dyDescent="0.2">
      <c r="B1259" s="599"/>
    </row>
    <row r="1260" spans="2:2" s="606" customFormat="1" x14ac:dyDescent="0.2">
      <c r="B1260" s="599"/>
    </row>
    <row r="1261" spans="2:2" s="606" customFormat="1" x14ac:dyDescent="0.2">
      <c r="B1261" s="599"/>
    </row>
    <row r="1262" spans="2:2" s="606" customFormat="1" x14ac:dyDescent="0.2">
      <c r="B1262" s="599"/>
    </row>
    <row r="1263" spans="2:2" s="606" customFormat="1" x14ac:dyDescent="0.2">
      <c r="B1263" s="599"/>
    </row>
    <row r="1264" spans="2:2" s="606" customFormat="1" x14ac:dyDescent="0.2">
      <c r="B1264" s="599"/>
    </row>
    <row r="1265" spans="2:2" s="606" customFormat="1" x14ac:dyDescent="0.2">
      <c r="B1265" s="599"/>
    </row>
    <row r="1266" spans="2:2" s="606" customFormat="1" x14ac:dyDescent="0.2">
      <c r="B1266" s="599"/>
    </row>
    <row r="1267" spans="2:2" s="606" customFormat="1" x14ac:dyDescent="0.2">
      <c r="B1267" s="599"/>
    </row>
    <row r="1268" spans="2:2" s="606" customFormat="1" x14ac:dyDescent="0.2">
      <c r="B1268" s="599"/>
    </row>
    <row r="1269" spans="2:2" s="606" customFormat="1" x14ac:dyDescent="0.2">
      <c r="B1269" s="599"/>
    </row>
    <row r="1270" spans="2:2" s="606" customFormat="1" x14ac:dyDescent="0.2">
      <c r="B1270" s="599"/>
    </row>
    <row r="1271" spans="2:2" s="606" customFormat="1" x14ac:dyDescent="0.2">
      <c r="B1271" s="599"/>
    </row>
    <row r="1272" spans="2:2" s="606" customFormat="1" x14ac:dyDescent="0.2">
      <c r="B1272" s="599"/>
    </row>
    <row r="1273" spans="2:2" s="606" customFormat="1" x14ac:dyDescent="0.2">
      <c r="B1273" s="599"/>
    </row>
    <row r="1274" spans="2:2" s="606" customFormat="1" x14ac:dyDescent="0.2">
      <c r="B1274" s="599"/>
    </row>
    <row r="1275" spans="2:2" s="606" customFormat="1" x14ac:dyDescent="0.2">
      <c r="B1275" s="599"/>
    </row>
    <row r="1276" spans="2:2" s="606" customFormat="1" x14ac:dyDescent="0.2">
      <c r="B1276" s="599"/>
    </row>
    <row r="1277" spans="2:2" s="606" customFormat="1" x14ac:dyDescent="0.2">
      <c r="B1277" s="599"/>
    </row>
    <row r="1278" spans="2:2" s="606" customFormat="1" x14ac:dyDescent="0.2">
      <c r="B1278" s="599"/>
    </row>
    <row r="1279" spans="2:2" s="606" customFormat="1" x14ac:dyDescent="0.2">
      <c r="B1279" s="599"/>
    </row>
    <row r="1280" spans="2:2" s="606" customFormat="1" x14ac:dyDescent="0.2">
      <c r="B1280" s="599"/>
    </row>
    <row r="1281" spans="2:2" s="606" customFormat="1" x14ac:dyDescent="0.2">
      <c r="B1281" s="599"/>
    </row>
    <row r="1282" spans="2:2" s="606" customFormat="1" x14ac:dyDescent="0.2">
      <c r="B1282" s="599"/>
    </row>
    <row r="1283" spans="2:2" s="606" customFormat="1" x14ac:dyDescent="0.2">
      <c r="B1283" s="599"/>
    </row>
    <row r="1284" spans="2:2" s="606" customFormat="1" x14ac:dyDescent="0.2">
      <c r="B1284" s="599"/>
    </row>
    <row r="1285" spans="2:2" s="606" customFormat="1" x14ac:dyDescent="0.2">
      <c r="B1285" s="599"/>
    </row>
    <row r="1286" spans="2:2" s="606" customFormat="1" x14ac:dyDescent="0.2">
      <c r="B1286" s="599"/>
    </row>
    <row r="1287" spans="2:2" s="606" customFormat="1" x14ac:dyDescent="0.2">
      <c r="B1287" s="599"/>
    </row>
    <row r="1288" spans="2:2" s="606" customFormat="1" x14ac:dyDescent="0.2">
      <c r="B1288" s="599"/>
    </row>
    <row r="1289" spans="2:2" s="606" customFormat="1" x14ac:dyDescent="0.2">
      <c r="B1289" s="599"/>
    </row>
    <row r="1290" spans="2:2" s="606" customFormat="1" x14ac:dyDescent="0.2">
      <c r="B1290" s="599"/>
    </row>
    <row r="1291" spans="2:2" s="606" customFormat="1" x14ac:dyDescent="0.2">
      <c r="B1291" s="599"/>
    </row>
    <row r="1292" spans="2:2" s="606" customFormat="1" x14ac:dyDescent="0.2">
      <c r="B1292" s="599"/>
    </row>
    <row r="1293" spans="2:2" s="606" customFormat="1" x14ac:dyDescent="0.2">
      <c r="B1293" s="599"/>
    </row>
    <row r="1294" spans="2:2" s="606" customFormat="1" x14ac:dyDescent="0.2">
      <c r="B1294" s="599"/>
    </row>
    <row r="1295" spans="2:2" s="606" customFormat="1" x14ac:dyDescent="0.2">
      <c r="B1295" s="599"/>
    </row>
    <row r="1296" spans="2:2" s="606" customFormat="1" x14ac:dyDescent="0.2">
      <c r="B1296" s="599"/>
    </row>
    <row r="1297" spans="2:2" s="606" customFormat="1" x14ac:dyDescent="0.2">
      <c r="B1297" s="599"/>
    </row>
    <row r="1298" spans="2:2" s="606" customFormat="1" x14ac:dyDescent="0.2">
      <c r="B1298" s="599"/>
    </row>
    <row r="1299" spans="2:2" s="606" customFormat="1" x14ac:dyDescent="0.2">
      <c r="B1299" s="599"/>
    </row>
    <row r="1300" spans="2:2" s="606" customFormat="1" x14ac:dyDescent="0.2">
      <c r="B1300" s="599"/>
    </row>
    <row r="1301" spans="2:2" s="606" customFormat="1" x14ac:dyDescent="0.2">
      <c r="B1301" s="599"/>
    </row>
    <row r="1302" spans="2:2" s="606" customFormat="1" x14ac:dyDescent="0.2">
      <c r="B1302" s="599"/>
    </row>
    <row r="1303" spans="2:2" s="606" customFormat="1" x14ac:dyDescent="0.2">
      <c r="B1303" s="599"/>
    </row>
    <row r="1304" spans="2:2" s="606" customFormat="1" x14ac:dyDescent="0.2">
      <c r="B1304" s="599"/>
    </row>
    <row r="1305" spans="2:2" s="606" customFormat="1" x14ac:dyDescent="0.2">
      <c r="B1305" s="599"/>
    </row>
    <row r="1306" spans="2:2" s="606" customFormat="1" x14ac:dyDescent="0.2">
      <c r="B1306" s="599"/>
    </row>
    <row r="1307" spans="2:2" s="606" customFormat="1" x14ac:dyDescent="0.2">
      <c r="B1307" s="599"/>
    </row>
    <row r="1308" spans="2:2" s="606" customFormat="1" x14ac:dyDescent="0.2">
      <c r="B1308" s="599"/>
    </row>
    <row r="1309" spans="2:2" s="606" customFormat="1" x14ac:dyDescent="0.2">
      <c r="B1309" s="599"/>
    </row>
    <row r="1310" spans="2:2" s="606" customFormat="1" x14ac:dyDescent="0.2">
      <c r="B1310" s="599"/>
    </row>
    <row r="1311" spans="2:2" s="606" customFormat="1" x14ac:dyDescent="0.2">
      <c r="B1311" s="599"/>
    </row>
    <row r="1312" spans="2:2" s="606" customFormat="1" x14ac:dyDescent="0.2">
      <c r="B1312" s="599"/>
    </row>
    <row r="1313" spans="2:2" s="606" customFormat="1" x14ac:dyDescent="0.2">
      <c r="B1313" s="599"/>
    </row>
    <row r="1314" spans="2:2" s="606" customFormat="1" x14ac:dyDescent="0.2">
      <c r="B1314" s="599"/>
    </row>
    <row r="1315" spans="2:2" s="606" customFormat="1" x14ac:dyDescent="0.2">
      <c r="B1315" s="599"/>
    </row>
    <row r="1316" spans="2:2" s="606" customFormat="1" x14ac:dyDescent="0.2">
      <c r="B1316" s="599"/>
    </row>
    <row r="1317" spans="2:2" s="606" customFormat="1" x14ac:dyDescent="0.2">
      <c r="B1317" s="599"/>
    </row>
    <row r="1318" spans="2:2" s="606" customFormat="1" x14ac:dyDescent="0.2">
      <c r="B1318" s="599"/>
    </row>
    <row r="1319" spans="2:2" s="606" customFormat="1" x14ac:dyDescent="0.2">
      <c r="B1319" s="599"/>
    </row>
    <row r="1320" spans="2:2" s="606" customFormat="1" x14ac:dyDescent="0.2">
      <c r="B1320" s="599"/>
    </row>
    <row r="1321" spans="2:2" s="606" customFormat="1" x14ac:dyDescent="0.2">
      <c r="B1321" s="599"/>
    </row>
    <row r="1322" spans="2:2" s="606" customFormat="1" x14ac:dyDescent="0.2">
      <c r="B1322" s="599"/>
    </row>
    <row r="1323" spans="2:2" s="606" customFormat="1" x14ac:dyDescent="0.2">
      <c r="B1323" s="599"/>
    </row>
    <row r="1324" spans="2:2" s="606" customFormat="1" x14ac:dyDescent="0.2">
      <c r="B1324" s="599"/>
    </row>
    <row r="1325" spans="2:2" s="606" customFormat="1" x14ac:dyDescent="0.2">
      <c r="B1325" s="599"/>
    </row>
    <row r="1326" spans="2:2" s="606" customFormat="1" x14ac:dyDescent="0.2">
      <c r="B1326" s="599"/>
    </row>
    <row r="1327" spans="2:2" s="606" customFormat="1" x14ac:dyDescent="0.2">
      <c r="B1327" s="599"/>
    </row>
    <row r="1328" spans="2:2" s="606" customFormat="1" x14ac:dyDescent="0.2">
      <c r="B1328" s="599"/>
    </row>
    <row r="1329" spans="2:2" s="606" customFormat="1" x14ac:dyDescent="0.2">
      <c r="B1329" s="599"/>
    </row>
    <row r="1330" spans="2:2" s="606" customFormat="1" x14ac:dyDescent="0.2">
      <c r="B1330" s="599"/>
    </row>
    <row r="1331" spans="2:2" s="606" customFormat="1" x14ac:dyDescent="0.2">
      <c r="B1331" s="599"/>
    </row>
    <row r="1332" spans="2:2" s="606" customFormat="1" x14ac:dyDescent="0.2">
      <c r="B1332" s="599"/>
    </row>
    <row r="1333" spans="2:2" s="606" customFormat="1" x14ac:dyDescent="0.2">
      <c r="B1333" s="599"/>
    </row>
    <row r="1334" spans="2:2" s="606" customFormat="1" x14ac:dyDescent="0.2">
      <c r="B1334" s="599"/>
    </row>
    <row r="1335" spans="2:2" s="606" customFormat="1" x14ac:dyDescent="0.2">
      <c r="B1335" s="599"/>
    </row>
    <row r="1336" spans="2:2" s="606" customFormat="1" x14ac:dyDescent="0.2">
      <c r="B1336" s="599"/>
    </row>
    <row r="1337" spans="2:2" s="606" customFormat="1" x14ac:dyDescent="0.2">
      <c r="B1337" s="599"/>
    </row>
    <row r="1338" spans="2:2" s="606" customFormat="1" x14ac:dyDescent="0.2">
      <c r="B1338" s="599"/>
    </row>
    <row r="1339" spans="2:2" s="606" customFormat="1" x14ac:dyDescent="0.2">
      <c r="B1339" s="599"/>
    </row>
    <row r="1340" spans="2:2" s="606" customFormat="1" x14ac:dyDescent="0.2">
      <c r="B1340" s="599"/>
    </row>
    <row r="1341" spans="2:2" s="606" customFormat="1" x14ac:dyDescent="0.2">
      <c r="B1341" s="599"/>
    </row>
    <row r="1342" spans="2:2" s="606" customFormat="1" x14ac:dyDescent="0.2">
      <c r="B1342" s="599"/>
    </row>
    <row r="1343" spans="2:2" s="606" customFormat="1" x14ac:dyDescent="0.2">
      <c r="B1343" s="599"/>
    </row>
    <row r="1344" spans="2:2" s="606" customFormat="1" x14ac:dyDescent="0.2">
      <c r="B1344" s="599"/>
    </row>
    <row r="1345" spans="2:2" s="606" customFormat="1" x14ac:dyDescent="0.2">
      <c r="B1345" s="599"/>
    </row>
    <row r="1346" spans="2:2" s="606" customFormat="1" x14ac:dyDescent="0.2">
      <c r="B1346" s="599"/>
    </row>
    <row r="1347" spans="2:2" s="606" customFormat="1" x14ac:dyDescent="0.2">
      <c r="B1347" s="599"/>
    </row>
    <row r="1348" spans="2:2" s="606" customFormat="1" x14ac:dyDescent="0.2">
      <c r="B1348" s="599"/>
    </row>
    <row r="1349" spans="2:2" s="606" customFormat="1" x14ac:dyDescent="0.2">
      <c r="B1349" s="599"/>
    </row>
    <row r="1350" spans="2:2" s="606" customFormat="1" x14ac:dyDescent="0.2">
      <c r="B1350" s="599"/>
    </row>
    <row r="1351" spans="2:2" s="606" customFormat="1" x14ac:dyDescent="0.2">
      <c r="B1351" s="599"/>
    </row>
    <row r="1352" spans="2:2" s="606" customFormat="1" x14ac:dyDescent="0.2">
      <c r="B1352" s="599"/>
    </row>
    <row r="1353" spans="2:2" s="606" customFormat="1" x14ac:dyDescent="0.2">
      <c r="B1353" s="599"/>
    </row>
    <row r="1354" spans="2:2" s="606" customFormat="1" x14ac:dyDescent="0.2">
      <c r="B1354" s="599"/>
    </row>
    <row r="1355" spans="2:2" s="606" customFormat="1" x14ac:dyDescent="0.2">
      <c r="B1355" s="599"/>
    </row>
    <row r="1356" spans="2:2" s="606" customFormat="1" x14ac:dyDescent="0.2">
      <c r="B1356" s="599"/>
    </row>
    <row r="1357" spans="2:2" s="606" customFormat="1" x14ac:dyDescent="0.2">
      <c r="B1357" s="599"/>
    </row>
    <row r="1358" spans="2:2" s="606" customFormat="1" x14ac:dyDescent="0.2">
      <c r="B1358" s="599"/>
    </row>
    <row r="1359" spans="2:2" s="606" customFormat="1" x14ac:dyDescent="0.2">
      <c r="B1359" s="599"/>
    </row>
    <row r="1360" spans="2:2" s="606" customFormat="1" x14ac:dyDescent="0.2">
      <c r="B1360" s="599"/>
    </row>
    <row r="1361" spans="2:2" s="606" customFormat="1" x14ac:dyDescent="0.2">
      <c r="B1361" s="599"/>
    </row>
    <row r="1362" spans="2:2" s="606" customFormat="1" x14ac:dyDescent="0.2">
      <c r="B1362" s="599"/>
    </row>
    <row r="1363" spans="2:2" s="606" customFormat="1" x14ac:dyDescent="0.2">
      <c r="B1363" s="599"/>
    </row>
    <row r="1364" spans="2:2" s="606" customFormat="1" x14ac:dyDescent="0.2">
      <c r="B1364" s="599"/>
    </row>
    <row r="1365" spans="2:2" s="606" customFormat="1" x14ac:dyDescent="0.2">
      <c r="B1365" s="599"/>
    </row>
    <row r="1366" spans="2:2" s="606" customFormat="1" x14ac:dyDescent="0.2">
      <c r="B1366" s="599"/>
    </row>
    <row r="1367" spans="2:2" s="606" customFormat="1" x14ac:dyDescent="0.2">
      <c r="B1367" s="599"/>
    </row>
    <row r="1368" spans="2:2" s="606" customFormat="1" x14ac:dyDescent="0.2">
      <c r="B1368" s="599"/>
    </row>
    <row r="1369" spans="2:2" s="606" customFormat="1" x14ac:dyDescent="0.2">
      <c r="B1369" s="599"/>
    </row>
    <row r="1370" spans="2:2" s="606" customFormat="1" x14ac:dyDescent="0.2">
      <c r="B1370" s="599"/>
    </row>
    <row r="1371" spans="2:2" s="606" customFormat="1" x14ac:dyDescent="0.2">
      <c r="B1371" s="599"/>
    </row>
    <row r="1372" spans="2:2" s="606" customFormat="1" x14ac:dyDescent="0.2">
      <c r="B1372" s="599"/>
    </row>
    <row r="1373" spans="2:2" s="606" customFormat="1" x14ac:dyDescent="0.2">
      <c r="B1373" s="599"/>
    </row>
    <row r="1374" spans="2:2" s="606" customFormat="1" x14ac:dyDescent="0.2">
      <c r="B1374" s="599"/>
    </row>
    <row r="1375" spans="2:2" s="606" customFormat="1" x14ac:dyDescent="0.2">
      <c r="B1375" s="599"/>
    </row>
    <row r="1376" spans="2:2" s="606" customFormat="1" x14ac:dyDescent="0.2">
      <c r="B1376" s="599"/>
    </row>
    <row r="1377" spans="2:2" s="606" customFormat="1" x14ac:dyDescent="0.2">
      <c r="B1377" s="599"/>
    </row>
    <row r="1378" spans="2:2" s="606" customFormat="1" x14ac:dyDescent="0.2">
      <c r="B1378" s="599"/>
    </row>
    <row r="1379" spans="2:2" s="606" customFormat="1" x14ac:dyDescent="0.2">
      <c r="B1379" s="599"/>
    </row>
    <row r="1380" spans="2:2" s="606" customFormat="1" x14ac:dyDescent="0.2">
      <c r="B1380" s="599"/>
    </row>
    <row r="1381" spans="2:2" s="606" customFormat="1" x14ac:dyDescent="0.2">
      <c r="B1381" s="599"/>
    </row>
    <row r="1382" spans="2:2" s="606" customFormat="1" x14ac:dyDescent="0.2">
      <c r="B1382" s="599"/>
    </row>
    <row r="1383" spans="2:2" s="606" customFormat="1" x14ac:dyDescent="0.2">
      <c r="B1383" s="599"/>
    </row>
    <row r="1384" spans="2:2" s="606" customFormat="1" x14ac:dyDescent="0.2">
      <c r="B1384" s="599"/>
    </row>
    <row r="1385" spans="2:2" s="606" customFormat="1" x14ac:dyDescent="0.2">
      <c r="B1385" s="599"/>
    </row>
    <row r="1386" spans="2:2" s="606" customFormat="1" x14ac:dyDescent="0.2">
      <c r="B1386" s="599"/>
    </row>
    <row r="1387" spans="2:2" s="606" customFormat="1" x14ac:dyDescent="0.2">
      <c r="B1387" s="599"/>
    </row>
    <row r="1388" spans="2:2" s="606" customFormat="1" x14ac:dyDescent="0.2">
      <c r="B1388" s="599"/>
    </row>
    <row r="1389" spans="2:2" s="606" customFormat="1" x14ac:dyDescent="0.2">
      <c r="B1389" s="599"/>
    </row>
    <row r="1390" spans="2:2" s="606" customFormat="1" x14ac:dyDescent="0.2">
      <c r="B1390" s="599"/>
    </row>
    <row r="1391" spans="2:2" s="606" customFormat="1" x14ac:dyDescent="0.2">
      <c r="B1391" s="599"/>
    </row>
    <row r="1392" spans="2:2" s="606" customFormat="1" x14ac:dyDescent="0.2">
      <c r="B1392" s="599"/>
    </row>
    <row r="1393" spans="2:2" s="606" customFormat="1" x14ac:dyDescent="0.2">
      <c r="B1393" s="599"/>
    </row>
    <row r="1394" spans="2:2" s="606" customFormat="1" x14ac:dyDescent="0.2">
      <c r="B1394" s="599"/>
    </row>
    <row r="1395" spans="2:2" s="606" customFormat="1" x14ac:dyDescent="0.2">
      <c r="B1395" s="599"/>
    </row>
    <row r="1396" spans="2:2" s="606" customFormat="1" x14ac:dyDescent="0.2">
      <c r="B1396" s="599"/>
    </row>
    <row r="1397" spans="2:2" s="606" customFormat="1" x14ac:dyDescent="0.2">
      <c r="B1397" s="599"/>
    </row>
    <row r="1398" spans="2:2" s="606" customFormat="1" x14ac:dyDescent="0.2">
      <c r="B1398" s="599"/>
    </row>
    <row r="1399" spans="2:2" s="606" customFormat="1" x14ac:dyDescent="0.2">
      <c r="B1399" s="599"/>
    </row>
    <row r="1400" spans="2:2" s="606" customFormat="1" x14ac:dyDescent="0.2">
      <c r="B1400" s="599"/>
    </row>
    <row r="1401" spans="2:2" s="606" customFormat="1" x14ac:dyDescent="0.2">
      <c r="B1401" s="599"/>
    </row>
    <row r="1402" spans="2:2" s="606" customFormat="1" x14ac:dyDescent="0.2">
      <c r="B1402" s="599"/>
    </row>
    <row r="1403" spans="2:2" s="606" customFormat="1" x14ac:dyDescent="0.2">
      <c r="B1403" s="599"/>
    </row>
    <row r="1404" spans="2:2" s="606" customFormat="1" x14ac:dyDescent="0.2">
      <c r="B1404" s="599"/>
    </row>
    <row r="1405" spans="2:2" s="606" customFormat="1" x14ac:dyDescent="0.2">
      <c r="B1405" s="599"/>
    </row>
    <row r="1406" spans="2:2" s="606" customFormat="1" x14ac:dyDescent="0.2">
      <c r="B1406" s="599"/>
    </row>
    <row r="1407" spans="2:2" s="606" customFormat="1" x14ac:dyDescent="0.2">
      <c r="B1407" s="599"/>
    </row>
    <row r="1408" spans="2:2" s="606" customFormat="1" x14ac:dyDescent="0.2">
      <c r="B1408" s="599"/>
    </row>
    <row r="1409" spans="2:2" s="606" customFormat="1" x14ac:dyDescent="0.2">
      <c r="B1409" s="599"/>
    </row>
    <row r="1410" spans="2:2" s="606" customFormat="1" x14ac:dyDescent="0.2">
      <c r="B1410" s="599"/>
    </row>
    <row r="1411" spans="2:2" s="606" customFormat="1" x14ac:dyDescent="0.2">
      <c r="B1411" s="599"/>
    </row>
    <row r="1412" spans="2:2" s="606" customFormat="1" x14ac:dyDescent="0.2">
      <c r="B1412" s="599"/>
    </row>
    <row r="1413" spans="2:2" s="606" customFormat="1" x14ac:dyDescent="0.2">
      <c r="B1413" s="599"/>
    </row>
    <row r="1414" spans="2:2" s="606" customFormat="1" x14ac:dyDescent="0.2">
      <c r="B1414" s="599"/>
    </row>
    <row r="1415" spans="2:2" s="606" customFormat="1" x14ac:dyDescent="0.2">
      <c r="B1415" s="599"/>
    </row>
    <row r="1416" spans="2:2" s="606" customFormat="1" x14ac:dyDescent="0.2">
      <c r="B1416" s="599"/>
    </row>
    <row r="1417" spans="2:2" s="606" customFormat="1" x14ac:dyDescent="0.2">
      <c r="B1417" s="599"/>
    </row>
    <row r="1418" spans="2:2" s="606" customFormat="1" x14ac:dyDescent="0.2">
      <c r="B1418" s="599"/>
    </row>
    <row r="1419" spans="2:2" s="606" customFormat="1" x14ac:dyDescent="0.2">
      <c r="B1419" s="599"/>
    </row>
    <row r="1420" spans="2:2" s="606" customFormat="1" x14ac:dyDescent="0.2">
      <c r="B1420" s="599"/>
    </row>
    <row r="1421" spans="2:2" s="606" customFormat="1" x14ac:dyDescent="0.2">
      <c r="B1421" s="599"/>
    </row>
    <row r="1422" spans="2:2" s="606" customFormat="1" x14ac:dyDescent="0.2">
      <c r="B1422" s="599"/>
    </row>
    <row r="1423" spans="2:2" s="606" customFormat="1" x14ac:dyDescent="0.2">
      <c r="B1423" s="599"/>
    </row>
    <row r="1424" spans="2:2" s="606" customFormat="1" x14ac:dyDescent="0.2">
      <c r="B1424" s="599"/>
    </row>
    <row r="1425" spans="2:2" s="606" customFormat="1" x14ac:dyDescent="0.2">
      <c r="B1425" s="599"/>
    </row>
    <row r="1426" spans="2:2" s="606" customFormat="1" x14ac:dyDescent="0.2">
      <c r="B1426" s="599"/>
    </row>
    <row r="1427" spans="2:2" s="606" customFormat="1" x14ac:dyDescent="0.2">
      <c r="B1427" s="599"/>
    </row>
    <row r="1428" spans="2:2" s="606" customFormat="1" x14ac:dyDescent="0.2">
      <c r="B1428" s="599"/>
    </row>
    <row r="1429" spans="2:2" s="606" customFormat="1" x14ac:dyDescent="0.2">
      <c r="B1429" s="599"/>
    </row>
    <row r="1430" spans="2:2" s="606" customFormat="1" x14ac:dyDescent="0.2">
      <c r="B1430" s="599"/>
    </row>
    <row r="1431" spans="2:2" s="606" customFormat="1" x14ac:dyDescent="0.2">
      <c r="B1431" s="599"/>
    </row>
    <row r="1432" spans="2:2" s="606" customFormat="1" x14ac:dyDescent="0.2">
      <c r="B1432" s="599"/>
    </row>
    <row r="1433" spans="2:2" s="606" customFormat="1" x14ac:dyDescent="0.2">
      <c r="B1433" s="599"/>
    </row>
    <row r="1434" spans="2:2" s="606" customFormat="1" x14ac:dyDescent="0.2">
      <c r="B1434" s="599"/>
    </row>
    <row r="1435" spans="2:2" s="606" customFormat="1" x14ac:dyDescent="0.2">
      <c r="B1435" s="599"/>
    </row>
    <row r="1436" spans="2:2" s="606" customFormat="1" x14ac:dyDescent="0.2">
      <c r="B1436" s="599"/>
    </row>
    <row r="1437" spans="2:2" s="606" customFormat="1" x14ac:dyDescent="0.2">
      <c r="B1437" s="599"/>
    </row>
    <row r="1438" spans="2:2" s="606" customFormat="1" x14ac:dyDescent="0.2">
      <c r="B1438" s="599"/>
    </row>
    <row r="1439" spans="2:2" s="606" customFormat="1" x14ac:dyDescent="0.2">
      <c r="B1439" s="599"/>
    </row>
    <row r="1440" spans="2:2" s="606" customFormat="1" x14ac:dyDescent="0.2">
      <c r="B1440" s="599"/>
    </row>
    <row r="1441" spans="2:2" s="606" customFormat="1" x14ac:dyDescent="0.2">
      <c r="B1441" s="599"/>
    </row>
    <row r="1442" spans="2:2" s="606" customFormat="1" x14ac:dyDescent="0.2">
      <c r="B1442" s="599"/>
    </row>
    <row r="1443" spans="2:2" s="606" customFormat="1" x14ac:dyDescent="0.2">
      <c r="B1443" s="599"/>
    </row>
    <row r="1444" spans="2:2" s="606" customFormat="1" x14ac:dyDescent="0.2">
      <c r="B1444" s="599"/>
    </row>
    <row r="1445" spans="2:2" s="606" customFormat="1" x14ac:dyDescent="0.2">
      <c r="B1445" s="599"/>
    </row>
    <row r="1446" spans="2:2" s="606" customFormat="1" x14ac:dyDescent="0.2">
      <c r="B1446" s="599"/>
    </row>
    <row r="1447" spans="2:2" s="606" customFormat="1" x14ac:dyDescent="0.2">
      <c r="B1447" s="599"/>
    </row>
    <row r="1448" spans="2:2" s="606" customFormat="1" x14ac:dyDescent="0.2">
      <c r="B1448" s="599"/>
    </row>
    <row r="1449" spans="2:2" s="606" customFormat="1" x14ac:dyDescent="0.2">
      <c r="B1449" s="599"/>
    </row>
    <row r="1450" spans="2:2" s="606" customFormat="1" x14ac:dyDescent="0.2">
      <c r="B1450" s="599"/>
    </row>
    <row r="1451" spans="2:2" s="606" customFormat="1" x14ac:dyDescent="0.2">
      <c r="B1451" s="599"/>
    </row>
    <row r="1452" spans="2:2" s="606" customFormat="1" x14ac:dyDescent="0.2">
      <c r="B1452" s="599"/>
    </row>
    <row r="1453" spans="2:2" s="606" customFormat="1" x14ac:dyDescent="0.2">
      <c r="B1453" s="599"/>
    </row>
    <row r="1454" spans="2:2" s="606" customFormat="1" x14ac:dyDescent="0.2">
      <c r="B1454" s="599"/>
    </row>
    <row r="1455" spans="2:2" s="606" customFormat="1" x14ac:dyDescent="0.2">
      <c r="B1455" s="599"/>
    </row>
    <row r="1456" spans="2:2" s="606" customFormat="1" x14ac:dyDescent="0.2">
      <c r="B1456" s="599"/>
    </row>
    <row r="1457" spans="2:2" s="606" customFormat="1" x14ac:dyDescent="0.2">
      <c r="B1457" s="599"/>
    </row>
    <row r="1458" spans="2:2" s="606" customFormat="1" x14ac:dyDescent="0.2">
      <c r="B1458" s="599"/>
    </row>
    <row r="1459" spans="2:2" s="606" customFormat="1" x14ac:dyDescent="0.2">
      <c r="B1459" s="599"/>
    </row>
    <row r="1460" spans="2:2" s="606" customFormat="1" x14ac:dyDescent="0.2">
      <c r="B1460" s="599"/>
    </row>
    <row r="1461" spans="2:2" s="606" customFormat="1" x14ac:dyDescent="0.2">
      <c r="B1461" s="599"/>
    </row>
    <row r="1462" spans="2:2" s="606" customFormat="1" x14ac:dyDescent="0.2">
      <c r="B1462" s="599"/>
    </row>
    <row r="1463" spans="2:2" s="606" customFormat="1" x14ac:dyDescent="0.2">
      <c r="B1463" s="599"/>
    </row>
    <row r="1464" spans="2:2" s="606" customFormat="1" x14ac:dyDescent="0.2">
      <c r="B1464" s="599"/>
    </row>
    <row r="1465" spans="2:2" s="606" customFormat="1" x14ac:dyDescent="0.2">
      <c r="B1465" s="599"/>
    </row>
  </sheetData>
  <mergeCells count="9">
    <mergeCell ref="C40:I40"/>
    <mergeCell ref="C42:I42"/>
    <mergeCell ref="C44:I44"/>
    <mergeCell ref="B2:I2"/>
    <mergeCell ref="B12:B13"/>
    <mergeCell ref="B32:I32"/>
    <mergeCell ref="B4:I5"/>
    <mergeCell ref="C36:I36"/>
    <mergeCell ref="C38:I38"/>
  </mergeCells>
  <conditionalFormatting sqref="D9:D10 D23 E10:H10">
    <cfRule type="expression" dxfId="35" priority="35" stopIfTrue="1">
      <formula>#REF!=1</formula>
    </cfRule>
  </conditionalFormatting>
  <conditionalFormatting sqref="H9 H27:H28 H11:H16 H18 H20:H24">
    <cfRule type="expression" dxfId="34" priority="37" stopIfTrue="1">
      <formula>#REF!=5</formula>
    </cfRule>
  </conditionalFormatting>
  <conditionalFormatting sqref="G9 G27:G28 G11:G16 G18 G20:G24">
    <cfRule type="expression" dxfId="33" priority="40" stopIfTrue="1">
      <formula>#REF!=4</formula>
    </cfRule>
  </conditionalFormatting>
  <conditionalFormatting sqref="E12:E16 E23 E9 E27:E30">
    <cfRule type="expression" dxfId="32" priority="43" stopIfTrue="1">
      <formula>#REF!=2</formula>
    </cfRule>
  </conditionalFormatting>
  <conditionalFormatting sqref="F9 F27:F28 F11:F16 F18 F20:F24">
    <cfRule type="expression" dxfId="31" priority="47">
      <formula>#REF!=3</formula>
    </cfRule>
  </conditionalFormatting>
  <conditionalFormatting sqref="E11">
    <cfRule type="expression" dxfId="30" priority="7" stopIfTrue="1">
      <formula>#REF!=2</formula>
    </cfRule>
  </conditionalFormatting>
  <conditionalFormatting sqref="H17">
    <cfRule type="expression" dxfId="29" priority="4" stopIfTrue="1">
      <formula>#REF!=5</formula>
    </cfRule>
  </conditionalFormatting>
  <conditionalFormatting sqref="G17">
    <cfRule type="expression" dxfId="28" priority="5" stopIfTrue="1">
      <formula>#REF!=4</formula>
    </cfRule>
  </conditionalFormatting>
  <conditionalFormatting sqref="F17">
    <cfRule type="expression" dxfId="27" priority="6">
      <formula>#REF!=3</formula>
    </cfRule>
  </conditionalFormatting>
  <conditionalFormatting sqref="H19">
    <cfRule type="expression" dxfId="26" priority="1" stopIfTrue="1">
      <formula>#REF!=5</formula>
    </cfRule>
  </conditionalFormatting>
  <conditionalFormatting sqref="G19">
    <cfRule type="expression" dxfId="25" priority="2" stopIfTrue="1">
      <formula>#REF!=4</formula>
    </cfRule>
  </conditionalFormatting>
  <conditionalFormatting sqref="F19">
    <cfRule type="expression" dxfId="24" priority="3">
      <formula>#REF!=3</formula>
    </cfRule>
  </conditionalFormatting>
  <printOptions horizontalCentered="1"/>
  <pageMargins left="0" right="0.2" top="0" bottom="0.5" header="0" footer="0.3"/>
  <pageSetup scale="35" orientation="landscape" r:id="rId1"/>
  <headerFooter>
    <oddFooter>&amp;L&amp;F</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2EA59-AC0D-419E-94EF-90E86A34AD78}">
  <sheetPr>
    <tabColor rgb="FF00B050"/>
  </sheetPr>
  <dimension ref="A1:A181"/>
  <sheetViews>
    <sheetView workbookViewId="0">
      <selection activeCell="A8" sqref="A8"/>
    </sheetView>
  </sheetViews>
  <sheetFormatPr defaultRowHeight="14.4" x14ac:dyDescent="0.3"/>
  <cols>
    <col min="1" max="1" width="51.6640625" style="650" customWidth="1"/>
  </cols>
  <sheetData>
    <row r="1" spans="1:1" ht="30" x14ac:dyDescent="0.3">
      <c r="A1" s="653" t="s">
        <v>630</v>
      </c>
    </row>
    <row r="2" spans="1:1" x14ac:dyDescent="0.3">
      <c r="A2" s="654"/>
    </row>
    <row r="3" spans="1:1" ht="12.75" customHeight="1" x14ac:dyDescent="0.3">
      <c r="A3" s="655"/>
    </row>
    <row r="4" spans="1:1" ht="12.75" customHeight="1" x14ac:dyDescent="0.3">
      <c r="A4" s="655"/>
    </row>
    <row r="5" spans="1:1" ht="12.75" customHeight="1" x14ac:dyDescent="0.3">
      <c r="A5" s="655"/>
    </row>
    <row r="6" spans="1:1" x14ac:dyDescent="0.3">
      <c r="A6" s="651"/>
    </row>
    <row r="7" spans="1:1" x14ac:dyDescent="0.3">
      <c r="A7" s="651"/>
    </row>
    <row r="8" spans="1:1" x14ac:dyDescent="0.3">
      <c r="A8" s="652" t="s">
        <v>631</v>
      </c>
    </row>
    <row r="9" spans="1:1" x14ac:dyDescent="0.3">
      <c r="A9" s="651"/>
    </row>
    <row r="10" spans="1:1" x14ac:dyDescent="0.3">
      <c r="A10" s="651"/>
    </row>
    <row r="11" spans="1:1" x14ac:dyDescent="0.3">
      <c r="A11" s="651"/>
    </row>
    <row r="12" spans="1:1" x14ac:dyDescent="0.3">
      <c r="A12" s="651"/>
    </row>
    <row r="13" spans="1:1" x14ac:dyDescent="0.3">
      <c r="A13" s="651"/>
    </row>
    <row r="14" spans="1:1" x14ac:dyDescent="0.3">
      <c r="A14" s="651"/>
    </row>
    <row r="15" spans="1:1" x14ac:dyDescent="0.3">
      <c r="A15" s="651"/>
    </row>
    <row r="16" spans="1:1" x14ac:dyDescent="0.3">
      <c r="A16" s="651"/>
    </row>
    <row r="17" spans="1:1" x14ac:dyDescent="0.3">
      <c r="A17" s="651"/>
    </row>
    <row r="18" spans="1:1" x14ac:dyDescent="0.3">
      <c r="A18" s="651"/>
    </row>
    <row r="19" spans="1:1" x14ac:dyDescent="0.3">
      <c r="A19" s="651"/>
    </row>
    <row r="20" spans="1:1" x14ac:dyDescent="0.3">
      <c r="A20" s="651"/>
    </row>
    <row r="21" spans="1:1" x14ac:dyDescent="0.3">
      <c r="A21" s="651"/>
    </row>
    <row r="22" spans="1:1" x14ac:dyDescent="0.3">
      <c r="A22" s="651"/>
    </row>
    <row r="23" spans="1:1" x14ac:dyDescent="0.3">
      <c r="A23" s="651"/>
    </row>
    <row r="24" spans="1:1" x14ac:dyDescent="0.3">
      <c r="A24" s="651"/>
    </row>
    <row r="25" spans="1:1" x14ac:dyDescent="0.3">
      <c r="A25" s="651"/>
    </row>
    <row r="26" spans="1:1" x14ac:dyDescent="0.3">
      <c r="A26" s="651"/>
    </row>
    <row r="27" spans="1:1" x14ac:dyDescent="0.3">
      <c r="A27" s="651"/>
    </row>
    <row r="28" spans="1:1" x14ac:dyDescent="0.3">
      <c r="A28" s="651"/>
    </row>
    <row r="29" spans="1:1" x14ac:dyDescent="0.3">
      <c r="A29" s="651"/>
    </row>
    <row r="30" spans="1:1" x14ac:dyDescent="0.3">
      <c r="A30" s="651"/>
    </row>
    <row r="31" spans="1:1" x14ac:dyDescent="0.3">
      <c r="A31" s="651"/>
    </row>
    <row r="32" spans="1:1" x14ac:dyDescent="0.3">
      <c r="A32" s="651"/>
    </row>
    <row r="33" spans="1:1" x14ac:dyDescent="0.3">
      <c r="A33" s="651"/>
    </row>
    <row r="34" spans="1:1" x14ac:dyDescent="0.3">
      <c r="A34" s="651"/>
    </row>
    <row r="35" spans="1:1" x14ac:dyDescent="0.3">
      <c r="A35" s="651"/>
    </row>
    <row r="36" spans="1:1" x14ac:dyDescent="0.3">
      <c r="A36" s="651"/>
    </row>
    <row r="37" spans="1:1" x14ac:dyDescent="0.3">
      <c r="A37" s="651"/>
    </row>
    <row r="38" spans="1:1" x14ac:dyDescent="0.3">
      <c r="A38" s="651"/>
    </row>
    <row r="39" spans="1:1" x14ac:dyDescent="0.3">
      <c r="A39" s="651"/>
    </row>
    <row r="40" spans="1:1" x14ac:dyDescent="0.3">
      <c r="A40" s="651"/>
    </row>
    <row r="41" spans="1:1" x14ac:dyDescent="0.3">
      <c r="A41" s="651"/>
    </row>
    <row r="42" spans="1:1" x14ac:dyDescent="0.3">
      <c r="A42" s="651"/>
    </row>
    <row r="43" spans="1:1" x14ac:dyDescent="0.3">
      <c r="A43" s="651"/>
    </row>
    <row r="44" spans="1:1" x14ac:dyDescent="0.3">
      <c r="A44" s="651"/>
    </row>
    <row r="45" spans="1:1" x14ac:dyDescent="0.3">
      <c r="A45" s="651"/>
    </row>
    <row r="46" spans="1:1" x14ac:dyDescent="0.3">
      <c r="A46" s="651"/>
    </row>
    <row r="47" spans="1:1" x14ac:dyDescent="0.3">
      <c r="A47" s="651"/>
    </row>
    <row r="48" spans="1:1" x14ac:dyDescent="0.3">
      <c r="A48" s="651"/>
    </row>
    <row r="49" spans="1:1" x14ac:dyDescent="0.3">
      <c r="A49" s="651"/>
    </row>
    <row r="50" spans="1:1" x14ac:dyDescent="0.3">
      <c r="A50" s="651"/>
    </row>
    <row r="51" spans="1:1" x14ac:dyDescent="0.3">
      <c r="A51" s="651"/>
    </row>
    <row r="52" spans="1:1" x14ac:dyDescent="0.3">
      <c r="A52" s="651"/>
    </row>
    <row r="53" spans="1:1" x14ac:dyDescent="0.3">
      <c r="A53" s="651"/>
    </row>
    <row r="54" spans="1:1" x14ac:dyDescent="0.3">
      <c r="A54" s="651"/>
    </row>
    <row r="55" spans="1:1" x14ac:dyDescent="0.3">
      <c r="A55" s="651"/>
    </row>
    <row r="56" spans="1:1" x14ac:dyDescent="0.3">
      <c r="A56" s="651"/>
    </row>
    <row r="57" spans="1:1" x14ac:dyDescent="0.3">
      <c r="A57" s="651"/>
    </row>
    <row r="58" spans="1:1" x14ac:dyDescent="0.3">
      <c r="A58" s="651"/>
    </row>
    <row r="59" spans="1:1" x14ac:dyDescent="0.3">
      <c r="A59" s="651"/>
    </row>
    <row r="60" spans="1:1" x14ac:dyDescent="0.3">
      <c r="A60" s="651"/>
    </row>
    <row r="61" spans="1:1" x14ac:dyDescent="0.3">
      <c r="A61" s="651"/>
    </row>
    <row r="62" spans="1:1" x14ac:dyDescent="0.3">
      <c r="A62" s="651"/>
    </row>
    <row r="63" spans="1:1" x14ac:dyDescent="0.3">
      <c r="A63" s="651"/>
    </row>
    <row r="64" spans="1:1" x14ac:dyDescent="0.3">
      <c r="A64" s="651"/>
    </row>
    <row r="65" spans="1:1" x14ac:dyDescent="0.3">
      <c r="A65" s="651"/>
    </row>
    <row r="66" spans="1:1" x14ac:dyDescent="0.3">
      <c r="A66" s="651"/>
    </row>
    <row r="67" spans="1:1" x14ac:dyDescent="0.3">
      <c r="A67" s="651"/>
    </row>
    <row r="68" spans="1:1" x14ac:dyDescent="0.3">
      <c r="A68" s="651"/>
    </row>
    <row r="69" spans="1:1" x14ac:dyDescent="0.3">
      <c r="A69" s="651"/>
    </row>
    <row r="70" spans="1:1" x14ac:dyDescent="0.3">
      <c r="A70" s="651"/>
    </row>
    <row r="71" spans="1:1" x14ac:dyDescent="0.3">
      <c r="A71" s="651"/>
    </row>
    <row r="72" spans="1:1" x14ac:dyDescent="0.3">
      <c r="A72" s="651"/>
    </row>
    <row r="73" spans="1:1" x14ac:dyDescent="0.3">
      <c r="A73" s="651"/>
    </row>
    <row r="74" spans="1:1" x14ac:dyDescent="0.3">
      <c r="A74" s="651"/>
    </row>
    <row r="75" spans="1:1" x14ac:dyDescent="0.3">
      <c r="A75" s="651"/>
    </row>
    <row r="76" spans="1:1" x14ac:dyDescent="0.3">
      <c r="A76" s="651"/>
    </row>
    <row r="77" spans="1:1" x14ac:dyDescent="0.3">
      <c r="A77" s="651"/>
    </row>
    <row r="78" spans="1:1" x14ac:dyDescent="0.3">
      <c r="A78" s="651"/>
    </row>
    <row r="79" spans="1:1" x14ac:dyDescent="0.3">
      <c r="A79" s="651"/>
    </row>
    <row r="80" spans="1:1" x14ac:dyDescent="0.3">
      <c r="A80" s="651"/>
    </row>
    <row r="81" spans="1:1" x14ac:dyDescent="0.3">
      <c r="A81" s="651"/>
    </row>
    <row r="82" spans="1:1" x14ac:dyDescent="0.3">
      <c r="A82" s="651"/>
    </row>
    <row r="83" spans="1:1" x14ac:dyDescent="0.3">
      <c r="A83" s="651"/>
    </row>
    <row r="84" spans="1:1" x14ac:dyDescent="0.3">
      <c r="A84" s="651"/>
    </row>
    <row r="85" spans="1:1" x14ac:dyDescent="0.3">
      <c r="A85" s="651"/>
    </row>
    <row r="86" spans="1:1" x14ac:dyDescent="0.3">
      <c r="A86" s="651"/>
    </row>
    <row r="87" spans="1:1" x14ac:dyDescent="0.3">
      <c r="A87" s="651"/>
    </row>
    <row r="88" spans="1:1" x14ac:dyDescent="0.3">
      <c r="A88" s="651"/>
    </row>
    <row r="89" spans="1:1" x14ac:dyDescent="0.3">
      <c r="A89" s="651"/>
    </row>
    <row r="90" spans="1:1" x14ac:dyDescent="0.3">
      <c r="A90" s="651"/>
    </row>
    <row r="91" spans="1:1" x14ac:dyDescent="0.3">
      <c r="A91" s="651"/>
    </row>
    <row r="92" spans="1:1" x14ac:dyDescent="0.3">
      <c r="A92" s="651"/>
    </row>
    <row r="93" spans="1:1" x14ac:dyDescent="0.3">
      <c r="A93" s="651"/>
    </row>
    <row r="94" spans="1:1" x14ac:dyDescent="0.3">
      <c r="A94" s="651"/>
    </row>
    <row r="95" spans="1:1" x14ac:dyDescent="0.3">
      <c r="A95" s="651"/>
    </row>
    <row r="96" spans="1:1" x14ac:dyDescent="0.3">
      <c r="A96" s="651"/>
    </row>
    <row r="97" spans="1:1" x14ac:dyDescent="0.3">
      <c r="A97" s="651"/>
    </row>
    <row r="98" spans="1:1" x14ac:dyDescent="0.3">
      <c r="A98" s="651"/>
    </row>
    <row r="99" spans="1:1" x14ac:dyDescent="0.3">
      <c r="A99" s="651"/>
    </row>
    <row r="100" spans="1:1" x14ac:dyDescent="0.3">
      <c r="A100" s="651"/>
    </row>
    <row r="101" spans="1:1" x14ac:dyDescent="0.3">
      <c r="A101" s="651"/>
    </row>
    <row r="102" spans="1:1" x14ac:dyDescent="0.3">
      <c r="A102" s="651"/>
    </row>
    <row r="103" spans="1:1" x14ac:dyDescent="0.3">
      <c r="A103" s="651"/>
    </row>
    <row r="104" spans="1:1" x14ac:dyDescent="0.3">
      <c r="A104" s="651"/>
    </row>
    <row r="105" spans="1:1" x14ac:dyDescent="0.3">
      <c r="A105" s="651"/>
    </row>
    <row r="106" spans="1:1" x14ac:dyDescent="0.3">
      <c r="A106" s="651"/>
    </row>
    <row r="107" spans="1:1" x14ac:dyDescent="0.3">
      <c r="A107" s="651"/>
    </row>
    <row r="108" spans="1:1" x14ac:dyDescent="0.3">
      <c r="A108" s="651"/>
    </row>
    <row r="109" spans="1:1" x14ac:dyDescent="0.3">
      <c r="A109" s="651"/>
    </row>
    <row r="110" spans="1:1" x14ac:dyDescent="0.3">
      <c r="A110" s="651"/>
    </row>
    <row r="111" spans="1:1" x14ac:dyDescent="0.3">
      <c r="A111" s="651"/>
    </row>
    <row r="112" spans="1:1" x14ac:dyDescent="0.3">
      <c r="A112" s="651"/>
    </row>
    <row r="113" spans="1:1" x14ac:dyDescent="0.3">
      <c r="A113" s="651"/>
    </row>
    <row r="114" spans="1:1" x14ac:dyDescent="0.3">
      <c r="A114" s="651"/>
    </row>
    <row r="115" spans="1:1" x14ac:dyDescent="0.3">
      <c r="A115" s="651"/>
    </row>
    <row r="116" spans="1:1" x14ac:dyDescent="0.3">
      <c r="A116" s="651"/>
    </row>
    <row r="117" spans="1:1" x14ac:dyDescent="0.3">
      <c r="A117" s="651"/>
    </row>
    <row r="118" spans="1:1" x14ac:dyDescent="0.3">
      <c r="A118" s="651"/>
    </row>
    <row r="119" spans="1:1" x14ac:dyDescent="0.3">
      <c r="A119" s="651"/>
    </row>
    <row r="120" spans="1:1" x14ac:dyDescent="0.3">
      <c r="A120" s="651"/>
    </row>
    <row r="121" spans="1:1" x14ac:dyDescent="0.3">
      <c r="A121" s="651"/>
    </row>
    <row r="122" spans="1:1" x14ac:dyDescent="0.3">
      <c r="A122" s="651"/>
    </row>
    <row r="123" spans="1:1" x14ac:dyDescent="0.3">
      <c r="A123" s="651"/>
    </row>
    <row r="124" spans="1:1" x14ac:dyDescent="0.3">
      <c r="A124" s="651"/>
    </row>
    <row r="125" spans="1:1" x14ac:dyDescent="0.3">
      <c r="A125" s="651"/>
    </row>
    <row r="126" spans="1:1" x14ac:dyDescent="0.3">
      <c r="A126" s="651"/>
    </row>
    <row r="127" spans="1:1" x14ac:dyDescent="0.3">
      <c r="A127" s="651"/>
    </row>
    <row r="128" spans="1:1" x14ac:dyDescent="0.3">
      <c r="A128" s="651"/>
    </row>
    <row r="129" spans="1:1" x14ac:dyDescent="0.3">
      <c r="A129" s="651"/>
    </row>
    <row r="130" spans="1:1" x14ac:dyDescent="0.3">
      <c r="A130" s="651"/>
    </row>
    <row r="131" spans="1:1" x14ac:dyDescent="0.3">
      <c r="A131" s="651"/>
    </row>
    <row r="132" spans="1:1" x14ac:dyDescent="0.3">
      <c r="A132" s="651"/>
    </row>
    <row r="133" spans="1:1" x14ac:dyDescent="0.3">
      <c r="A133" s="651"/>
    </row>
    <row r="134" spans="1:1" x14ac:dyDescent="0.3">
      <c r="A134" s="651"/>
    </row>
    <row r="135" spans="1:1" x14ac:dyDescent="0.3">
      <c r="A135" s="651"/>
    </row>
    <row r="136" spans="1:1" x14ac:dyDescent="0.3">
      <c r="A136" s="651"/>
    </row>
    <row r="137" spans="1:1" x14ac:dyDescent="0.3">
      <c r="A137" s="651"/>
    </row>
    <row r="138" spans="1:1" x14ac:dyDescent="0.3">
      <c r="A138" s="651"/>
    </row>
    <row r="139" spans="1:1" x14ac:dyDescent="0.3">
      <c r="A139" s="651"/>
    </row>
    <row r="140" spans="1:1" x14ac:dyDescent="0.3">
      <c r="A140" s="651"/>
    </row>
    <row r="141" spans="1:1" x14ac:dyDescent="0.3">
      <c r="A141" s="651"/>
    </row>
    <row r="142" spans="1:1" x14ac:dyDescent="0.3">
      <c r="A142" s="651"/>
    </row>
    <row r="143" spans="1:1" x14ac:dyDescent="0.3">
      <c r="A143" s="651"/>
    </row>
    <row r="144" spans="1:1" x14ac:dyDescent="0.3">
      <c r="A144" s="651"/>
    </row>
    <row r="145" spans="1:1" x14ac:dyDescent="0.3">
      <c r="A145" s="651"/>
    </row>
    <row r="146" spans="1:1" x14ac:dyDescent="0.3">
      <c r="A146" s="651"/>
    </row>
    <row r="147" spans="1:1" x14ac:dyDescent="0.3">
      <c r="A147" s="651"/>
    </row>
    <row r="148" spans="1:1" x14ac:dyDescent="0.3">
      <c r="A148" s="651"/>
    </row>
    <row r="149" spans="1:1" x14ac:dyDescent="0.3">
      <c r="A149" s="651"/>
    </row>
    <row r="150" spans="1:1" x14ac:dyDescent="0.3">
      <c r="A150" s="651"/>
    </row>
    <row r="151" spans="1:1" x14ac:dyDescent="0.3">
      <c r="A151" s="651"/>
    </row>
    <row r="152" spans="1:1" x14ac:dyDescent="0.3">
      <c r="A152" s="651"/>
    </row>
    <row r="153" spans="1:1" x14ac:dyDescent="0.3">
      <c r="A153" s="651"/>
    </row>
    <row r="154" spans="1:1" x14ac:dyDescent="0.3">
      <c r="A154" s="651"/>
    </row>
    <row r="155" spans="1:1" x14ac:dyDescent="0.3">
      <c r="A155" s="651"/>
    </row>
    <row r="156" spans="1:1" x14ac:dyDescent="0.3">
      <c r="A156" s="651"/>
    </row>
    <row r="157" spans="1:1" x14ac:dyDescent="0.3">
      <c r="A157" s="651"/>
    </row>
    <row r="158" spans="1:1" x14ac:dyDescent="0.3">
      <c r="A158" s="651"/>
    </row>
    <row r="159" spans="1:1" x14ac:dyDescent="0.3">
      <c r="A159" s="651"/>
    </row>
    <row r="160" spans="1:1" x14ac:dyDescent="0.3">
      <c r="A160" s="651"/>
    </row>
    <row r="161" spans="1:1" x14ac:dyDescent="0.3">
      <c r="A161" s="651"/>
    </row>
    <row r="162" spans="1:1" x14ac:dyDescent="0.3">
      <c r="A162" s="651"/>
    </row>
    <row r="163" spans="1:1" x14ac:dyDescent="0.3">
      <c r="A163" s="651"/>
    </row>
    <row r="164" spans="1:1" x14ac:dyDescent="0.3">
      <c r="A164" s="651"/>
    </row>
    <row r="165" spans="1:1" x14ac:dyDescent="0.3">
      <c r="A165" s="651"/>
    </row>
    <row r="166" spans="1:1" x14ac:dyDescent="0.3">
      <c r="A166" s="651"/>
    </row>
    <row r="167" spans="1:1" x14ac:dyDescent="0.3">
      <c r="A167" s="651"/>
    </row>
    <row r="168" spans="1:1" x14ac:dyDescent="0.3">
      <c r="A168" s="651"/>
    </row>
    <row r="169" spans="1:1" x14ac:dyDescent="0.3">
      <c r="A169" s="651"/>
    </row>
    <row r="170" spans="1:1" x14ac:dyDescent="0.3">
      <c r="A170" s="651"/>
    </row>
    <row r="171" spans="1:1" x14ac:dyDescent="0.3">
      <c r="A171" s="651"/>
    </row>
    <row r="172" spans="1:1" x14ac:dyDescent="0.3">
      <c r="A172" s="651"/>
    </row>
    <row r="173" spans="1:1" x14ac:dyDescent="0.3">
      <c r="A173" s="651"/>
    </row>
    <row r="174" spans="1:1" x14ac:dyDescent="0.3">
      <c r="A174" s="651"/>
    </row>
    <row r="175" spans="1:1" x14ac:dyDescent="0.3">
      <c r="A175" s="651"/>
    </row>
    <row r="176" spans="1:1" x14ac:dyDescent="0.3">
      <c r="A176" s="651"/>
    </row>
    <row r="177" spans="1:1" x14ac:dyDescent="0.3">
      <c r="A177" s="651"/>
    </row>
    <row r="178" spans="1:1" x14ac:dyDescent="0.3">
      <c r="A178" s="651"/>
    </row>
    <row r="179" spans="1:1" x14ac:dyDescent="0.3">
      <c r="A179" s="651"/>
    </row>
    <row r="180" spans="1:1" x14ac:dyDescent="0.3">
      <c r="A180" s="651"/>
    </row>
    <row r="181" spans="1:1" x14ac:dyDescent="0.3">
      <c r="A181" s="651"/>
    </row>
  </sheetData>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78854" r:id="rId3" name="Check Box 6">
              <controlPr defaultSize="0" autoFill="0" autoLine="0" autoPict="0">
                <anchor moveWithCells="1">
                  <from>
                    <xdr:col>0</xdr:col>
                    <xdr:colOff>213360</xdr:colOff>
                    <xdr:row>1</xdr:row>
                    <xdr:rowOff>144780</xdr:rowOff>
                  </from>
                  <to>
                    <xdr:col>0</xdr:col>
                    <xdr:colOff>1516380</xdr:colOff>
                    <xdr:row>3</xdr:row>
                    <xdr:rowOff>7620</xdr:rowOff>
                  </to>
                </anchor>
              </controlPr>
            </control>
          </mc:Choice>
        </mc:AlternateContent>
        <mc:AlternateContent xmlns:mc="http://schemas.openxmlformats.org/markup-compatibility/2006">
          <mc:Choice Requires="x14">
            <control shapeId="78855" r:id="rId4" name="Check Box 7">
              <controlPr defaultSize="0" autoFill="0" autoLine="0" autoPict="0">
                <anchor moveWithCells="1">
                  <from>
                    <xdr:col>0</xdr:col>
                    <xdr:colOff>213360</xdr:colOff>
                    <xdr:row>2</xdr:row>
                    <xdr:rowOff>144780</xdr:rowOff>
                  </from>
                  <to>
                    <xdr:col>0</xdr:col>
                    <xdr:colOff>1905000</xdr:colOff>
                    <xdr:row>4</xdr:row>
                    <xdr:rowOff>30480</xdr:rowOff>
                  </to>
                </anchor>
              </controlPr>
            </control>
          </mc:Choice>
        </mc:AlternateContent>
        <mc:AlternateContent xmlns:mc="http://schemas.openxmlformats.org/markup-compatibility/2006">
          <mc:Choice Requires="x14">
            <control shapeId="78856" r:id="rId5" name="Check Box 8">
              <controlPr defaultSize="0" autoFill="0" autoLine="0" autoPict="0">
                <anchor moveWithCells="1">
                  <from>
                    <xdr:col>0</xdr:col>
                    <xdr:colOff>213360</xdr:colOff>
                    <xdr:row>3</xdr:row>
                    <xdr:rowOff>137160</xdr:rowOff>
                  </from>
                  <to>
                    <xdr:col>0</xdr:col>
                    <xdr:colOff>1905000</xdr:colOff>
                    <xdr:row>5</xdr:row>
                    <xdr:rowOff>22860</xdr:rowOff>
                  </to>
                </anchor>
              </controlPr>
            </control>
          </mc:Choice>
        </mc:AlternateContent>
        <mc:AlternateContent xmlns:mc="http://schemas.openxmlformats.org/markup-compatibility/2006">
          <mc:Choice Requires="x14">
            <control shapeId="78857" r:id="rId6" name="Check Box 9">
              <controlPr defaultSize="0" autoFill="0" autoLine="0" autoPict="0">
                <anchor moveWithCells="1">
                  <from>
                    <xdr:col>0</xdr:col>
                    <xdr:colOff>45720</xdr:colOff>
                    <xdr:row>0</xdr:row>
                    <xdr:rowOff>365760</xdr:rowOff>
                  </from>
                  <to>
                    <xdr:col>0</xdr:col>
                    <xdr:colOff>3436620</xdr:colOff>
                    <xdr:row>2</xdr:row>
                    <xdr:rowOff>7620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0CB1C-E65C-480E-BE59-F3CE5248AE7D}">
  <sheetPr>
    <tabColor rgb="FF00B050"/>
    <pageSetUpPr fitToPage="1"/>
  </sheetPr>
  <dimension ref="A1:N54"/>
  <sheetViews>
    <sheetView view="pageLayout" zoomScale="90" zoomScaleNormal="60" zoomScalePageLayoutView="90" workbookViewId="0">
      <selection activeCell="H6" sqref="H6:J6"/>
    </sheetView>
  </sheetViews>
  <sheetFormatPr defaultRowHeight="14.4" x14ac:dyDescent="0.3"/>
  <cols>
    <col min="1" max="1" width="5" customWidth="1"/>
    <col min="2" max="2" width="12.44140625" customWidth="1"/>
    <col min="3" max="4" width="6" customWidth="1"/>
    <col min="5" max="6" width="6.21875" customWidth="1"/>
    <col min="7" max="7" width="5.6640625" bestFit="1" customWidth="1"/>
    <col min="8" max="8" width="11.6640625" bestFit="1" customWidth="1"/>
    <col min="9" max="12" width="11.6640625" customWidth="1"/>
    <col min="13" max="13" width="5.33203125" bestFit="1" customWidth="1"/>
    <col min="14" max="14" width="5.33203125" customWidth="1"/>
  </cols>
  <sheetData>
    <row r="1" spans="1:14" ht="21.6" thickBot="1" x14ac:dyDescent="0.35">
      <c r="A1" s="1141" t="s">
        <v>606</v>
      </c>
      <c r="B1" s="1142"/>
      <c r="C1" s="1142"/>
      <c r="D1" s="1142"/>
      <c r="E1" s="1142"/>
      <c r="F1" s="1142"/>
      <c r="G1" s="1142"/>
      <c r="H1" s="1142"/>
      <c r="I1" s="1142"/>
      <c r="J1" s="1142"/>
      <c r="K1" s="1142"/>
      <c r="L1" s="1142"/>
      <c r="M1" s="1142"/>
      <c r="N1" s="1143"/>
    </row>
    <row r="2" spans="1:14" x14ac:dyDescent="0.3">
      <c r="A2" s="615" t="s">
        <v>607</v>
      </c>
      <c r="B2" s="616"/>
      <c r="C2" s="1144" t="str">
        <f>INTRO!D18</f>
        <v>SUPPLIER NAME</v>
      </c>
      <c r="D2" s="1144"/>
      <c r="E2" s="1144"/>
      <c r="F2" s="1144"/>
      <c r="G2" s="1144"/>
      <c r="H2" s="617" t="s">
        <v>39</v>
      </c>
      <c r="I2" s="1145" t="str">
        <f>INTRO!D15</f>
        <v>PART NUMBER</v>
      </c>
      <c r="J2" s="1145"/>
      <c r="K2" s="1145"/>
      <c r="L2" s="1145"/>
      <c r="M2" s="1145"/>
      <c r="N2" s="1146"/>
    </row>
    <row r="3" spans="1:14" ht="15" thickBot="1" x14ac:dyDescent="0.35">
      <c r="A3" s="618" t="s">
        <v>40</v>
      </c>
      <c r="B3" s="619"/>
      <c r="C3" s="1147" t="str">
        <f>INTRO!D19</f>
        <v>SUPPLIER NUMBER</v>
      </c>
      <c r="D3" s="1147"/>
      <c r="E3" s="1147"/>
      <c r="F3" s="1147"/>
      <c r="G3" s="1147"/>
      <c r="H3" s="620" t="s">
        <v>41</v>
      </c>
      <c r="I3" s="1148" t="str">
        <f>INTRO!D14</f>
        <v>PART NAME</v>
      </c>
      <c r="J3" s="1148"/>
      <c r="K3" s="1148"/>
      <c r="L3" s="1148"/>
      <c r="M3" s="1148"/>
      <c r="N3" s="1149"/>
    </row>
    <row r="4" spans="1:14" ht="3.75" customHeight="1" thickBot="1" x14ac:dyDescent="0.35">
      <c r="A4" s="621"/>
      <c r="B4" s="1139"/>
      <c r="C4" s="1139"/>
      <c r="D4" s="1139"/>
      <c r="E4" s="1139"/>
      <c r="F4" s="1139"/>
      <c r="G4" s="1139"/>
      <c r="H4" s="1139"/>
      <c r="I4" s="1139"/>
      <c r="J4" s="1139"/>
      <c r="K4" s="1139"/>
      <c r="L4" s="1139"/>
      <c r="M4" s="1139"/>
      <c r="N4" s="1140"/>
    </row>
    <row r="5" spans="1:14" x14ac:dyDescent="0.3">
      <c r="A5" s="1123" t="s">
        <v>42</v>
      </c>
      <c r="B5" s="1124"/>
      <c r="C5" s="1124"/>
      <c r="D5" s="1125"/>
      <c r="E5" s="1126"/>
      <c r="F5" s="1126"/>
      <c r="G5" s="1127"/>
      <c r="H5" s="1128" t="s">
        <v>796</v>
      </c>
      <c r="I5" s="1129"/>
      <c r="J5" s="1129"/>
      <c r="K5" s="1133" t="str">
        <f>INTRO!D16</f>
        <v>REV LEVEL</v>
      </c>
      <c r="L5" s="1134"/>
      <c r="M5" s="1134"/>
      <c r="N5" s="1135"/>
    </row>
    <row r="6" spans="1:14" ht="15" thickBot="1" x14ac:dyDescent="0.35">
      <c r="A6" s="622" t="s">
        <v>43</v>
      </c>
      <c r="B6" s="1130"/>
      <c r="C6" s="1130"/>
      <c r="D6" s="1130"/>
      <c r="E6" s="1130"/>
      <c r="F6" s="1130"/>
      <c r="G6" s="1130"/>
      <c r="H6" s="1131" t="s">
        <v>608</v>
      </c>
      <c r="I6" s="1132"/>
      <c r="J6" s="1132"/>
      <c r="K6" s="1136" t="str">
        <f>INTRO!D17</f>
        <v>REV DATE</v>
      </c>
      <c r="L6" s="1137"/>
      <c r="M6" s="1137"/>
      <c r="N6" s="1138"/>
    </row>
    <row r="7" spans="1:14" ht="15" thickBot="1" x14ac:dyDescent="0.35">
      <c r="A7" s="1120" t="s">
        <v>44</v>
      </c>
      <c r="B7" s="1121"/>
      <c r="C7" s="1121"/>
      <c r="D7" s="1121"/>
      <c r="E7" s="1121"/>
      <c r="F7" s="1121"/>
      <c r="G7" s="1121"/>
      <c r="H7" s="1121"/>
      <c r="I7" s="1121"/>
      <c r="J7" s="1121"/>
      <c r="K7" s="1121"/>
      <c r="L7" s="1121"/>
      <c r="M7" s="1121"/>
      <c r="N7" s="1122"/>
    </row>
    <row r="8" spans="1:14" ht="21.6" customHeight="1" x14ac:dyDescent="0.3">
      <c r="A8" s="1115" t="s">
        <v>45</v>
      </c>
      <c r="B8" s="1099" t="s">
        <v>46</v>
      </c>
      <c r="C8" s="1117" t="s">
        <v>373</v>
      </c>
      <c r="D8" s="1117"/>
      <c r="E8" s="1117" t="s">
        <v>47</v>
      </c>
      <c r="F8" s="1117"/>
      <c r="G8" s="1118" t="s">
        <v>609</v>
      </c>
      <c r="H8" s="1860" t="s">
        <v>610</v>
      </c>
      <c r="I8" s="1391"/>
      <c r="J8" s="1391"/>
      <c r="K8" s="1391"/>
      <c r="L8" s="1861"/>
      <c r="M8" s="1099" t="s">
        <v>611</v>
      </c>
      <c r="N8" s="1108" t="s">
        <v>441</v>
      </c>
    </row>
    <row r="9" spans="1:14" ht="15" thickBot="1" x14ac:dyDescent="0.35">
      <c r="A9" s="1116"/>
      <c r="B9" s="1100"/>
      <c r="C9" s="623" t="s">
        <v>612</v>
      </c>
      <c r="D9" s="623" t="s">
        <v>613</v>
      </c>
      <c r="E9" s="624" t="s">
        <v>48</v>
      </c>
      <c r="F9" s="624" t="s">
        <v>49</v>
      </c>
      <c r="G9" s="1119"/>
      <c r="H9" s="625" t="s">
        <v>614</v>
      </c>
      <c r="I9" s="625" t="s">
        <v>615</v>
      </c>
      <c r="J9" s="626" t="s">
        <v>616</v>
      </c>
      <c r="K9" s="626" t="s">
        <v>617</v>
      </c>
      <c r="L9" s="626" t="s">
        <v>618</v>
      </c>
      <c r="M9" s="1100"/>
      <c r="N9" s="1109"/>
    </row>
    <row r="10" spans="1:14" x14ac:dyDescent="0.3">
      <c r="A10" s="627" t="s">
        <v>619</v>
      </c>
      <c r="B10" s="628">
        <v>4</v>
      </c>
      <c r="C10" s="629">
        <v>1</v>
      </c>
      <c r="D10" s="629">
        <v>1</v>
      </c>
      <c r="E10" s="630">
        <f>B10-C10</f>
        <v>3</v>
      </c>
      <c r="F10" s="630">
        <f>B10+D10</f>
        <v>5</v>
      </c>
      <c r="G10" s="631" t="s">
        <v>620</v>
      </c>
      <c r="H10" s="632">
        <v>4.399</v>
      </c>
      <c r="I10" s="632">
        <v>3.1</v>
      </c>
      <c r="J10" s="632">
        <v>5</v>
      </c>
      <c r="K10" s="632">
        <v>4.9950000000000001</v>
      </c>
      <c r="L10" s="632">
        <v>4.99</v>
      </c>
      <c r="M10" s="633" t="str">
        <f t="shared" ref="M10:M50" si="0">IF(IF(AND(H10&lt;=F10,I10&lt;=F10,J10&lt;=F10,K10&lt;=F10,L10&lt;=F10),AND(H10&gt;=E10,I10&gt;=E10,J10&gt;=E10,K10&gt;=E10,L10&gt;=E10),FALSE),"AC","")</f>
        <v>AC</v>
      </c>
      <c r="N10" s="634" t="str">
        <f t="shared" ref="N10:N50" si="1">IF(IF(AND(H10&lt;=F10,I10&lt;=F10,J10&lt;=F10,K10&lt;=F10,L10&lt;=F10),AND(H10&gt;=E10,I10&gt;=E10,J10&gt;=E10,K10&gt;=E10,L10&gt;=E10),FALSE),"","RE")</f>
        <v/>
      </c>
    </row>
    <row r="11" spans="1:14" x14ac:dyDescent="0.3">
      <c r="A11" s="635"/>
      <c r="B11" s="636"/>
      <c r="C11" s="637"/>
      <c r="D11" s="638"/>
      <c r="E11" s="630">
        <f>B11-C11</f>
        <v>0</v>
      </c>
      <c r="F11" s="630">
        <f>B11+D11</f>
        <v>0</v>
      </c>
      <c r="G11" s="637"/>
      <c r="H11" s="639"/>
      <c r="I11" s="639"/>
      <c r="J11" s="639"/>
      <c r="K11" s="639"/>
      <c r="L11" s="639"/>
      <c r="M11" s="640" t="str">
        <f t="shared" si="0"/>
        <v>AC</v>
      </c>
      <c r="N11" s="641" t="str">
        <f t="shared" si="1"/>
        <v/>
      </c>
    </row>
    <row r="12" spans="1:14" x14ac:dyDescent="0.3">
      <c r="A12" s="635"/>
      <c r="B12" s="636"/>
      <c r="C12" s="637"/>
      <c r="D12" s="638"/>
      <c r="E12" s="630">
        <f t="shared" ref="E12:E50" si="2">B12-C12</f>
        <v>0</v>
      </c>
      <c r="F12" s="630">
        <f t="shared" ref="F12:F50" si="3">B12+D12</f>
        <v>0</v>
      </c>
      <c r="G12" s="637"/>
      <c r="H12" s="639"/>
      <c r="I12" s="639"/>
      <c r="J12" s="639"/>
      <c r="K12" s="639"/>
      <c r="L12" s="639"/>
      <c r="M12" s="640" t="str">
        <f t="shared" si="0"/>
        <v>AC</v>
      </c>
      <c r="N12" s="641" t="str">
        <f t="shared" si="1"/>
        <v/>
      </c>
    </row>
    <row r="13" spans="1:14" x14ac:dyDescent="0.3">
      <c r="A13" s="635"/>
      <c r="B13" s="636"/>
      <c r="C13" s="637"/>
      <c r="D13" s="638"/>
      <c r="E13" s="630">
        <f t="shared" si="2"/>
        <v>0</v>
      </c>
      <c r="F13" s="630">
        <f t="shared" si="3"/>
        <v>0</v>
      </c>
      <c r="G13" s="637"/>
      <c r="H13" s="639"/>
      <c r="I13" s="639"/>
      <c r="J13" s="639"/>
      <c r="K13" s="639"/>
      <c r="L13" s="639"/>
      <c r="M13" s="640" t="str">
        <f t="shared" si="0"/>
        <v>AC</v>
      </c>
      <c r="N13" s="641" t="str">
        <f t="shared" si="1"/>
        <v/>
      </c>
    </row>
    <row r="14" spans="1:14" x14ac:dyDescent="0.3">
      <c r="A14" s="635"/>
      <c r="B14" s="636"/>
      <c r="C14" s="637"/>
      <c r="D14" s="638"/>
      <c r="E14" s="630">
        <f t="shared" si="2"/>
        <v>0</v>
      </c>
      <c r="F14" s="630">
        <f t="shared" si="3"/>
        <v>0</v>
      </c>
      <c r="G14" s="637"/>
      <c r="H14" s="639"/>
      <c r="I14" s="639"/>
      <c r="J14" s="639"/>
      <c r="K14" s="639"/>
      <c r="L14" s="639"/>
      <c r="M14" s="640" t="str">
        <f t="shared" si="0"/>
        <v>AC</v>
      </c>
      <c r="N14" s="641" t="str">
        <f t="shared" si="1"/>
        <v/>
      </c>
    </row>
    <row r="15" spans="1:14" x14ac:dyDescent="0.3">
      <c r="A15" s="635"/>
      <c r="B15" s="636"/>
      <c r="C15" s="637"/>
      <c r="D15" s="638"/>
      <c r="E15" s="630">
        <f t="shared" si="2"/>
        <v>0</v>
      </c>
      <c r="F15" s="630">
        <f t="shared" si="3"/>
        <v>0</v>
      </c>
      <c r="G15" s="637"/>
      <c r="H15" s="639"/>
      <c r="I15" s="639"/>
      <c r="J15" s="639"/>
      <c r="K15" s="639"/>
      <c r="L15" s="639"/>
      <c r="M15" s="640" t="str">
        <f t="shared" si="0"/>
        <v>AC</v>
      </c>
      <c r="N15" s="641" t="str">
        <f t="shared" si="1"/>
        <v/>
      </c>
    </row>
    <row r="16" spans="1:14" x14ac:dyDescent="0.3">
      <c r="A16" s="635"/>
      <c r="B16" s="636"/>
      <c r="C16" s="637"/>
      <c r="D16" s="638"/>
      <c r="E16" s="630">
        <f t="shared" si="2"/>
        <v>0</v>
      </c>
      <c r="F16" s="630">
        <f t="shared" si="3"/>
        <v>0</v>
      </c>
      <c r="G16" s="637"/>
      <c r="H16" s="639"/>
      <c r="I16" s="639"/>
      <c r="J16" s="639"/>
      <c r="K16" s="639"/>
      <c r="L16" s="639"/>
      <c r="M16" s="640" t="str">
        <f t="shared" si="0"/>
        <v>AC</v>
      </c>
      <c r="N16" s="641" t="str">
        <f t="shared" si="1"/>
        <v/>
      </c>
    </row>
    <row r="17" spans="1:14" x14ac:dyDescent="0.3">
      <c r="A17" s="635"/>
      <c r="B17" s="636"/>
      <c r="C17" s="637"/>
      <c r="D17" s="638"/>
      <c r="E17" s="630">
        <f t="shared" si="2"/>
        <v>0</v>
      </c>
      <c r="F17" s="630">
        <f t="shared" si="3"/>
        <v>0</v>
      </c>
      <c r="G17" s="637"/>
      <c r="H17" s="639"/>
      <c r="I17" s="639"/>
      <c r="J17" s="639"/>
      <c r="K17" s="639"/>
      <c r="L17" s="639"/>
      <c r="M17" s="640" t="str">
        <f t="shared" si="0"/>
        <v>AC</v>
      </c>
      <c r="N17" s="641" t="str">
        <f t="shared" si="1"/>
        <v/>
      </c>
    </row>
    <row r="18" spans="1:14" x14ac:dyDescent="0.3">
      <c r="A18" s="635"/>
      <c r="B18" s="636"/>
      <c r="C18" s="637"/>
      <c r="D18" s="638"/>
      <c r="E18" s="630">
        <f t="shared" si="2"/>
        <v>0</v>
      </c>
      <c r="F18" s="630">
        <f t="shared" si="3"/>
        <v>0</v>
      </c>
      <c r="G18" s="637"/>
      <c r="H18" s="639"/>
      <c r="I18" s="639"/>
      <c r="J18" s="639"/>
      <c r="K18" s="639"/>
      <c r="L18" s="639"/>
      <c r="M18" s="640" t="str">
        <f t="shared" si="0"/>
        <v>AC</v>
      </c>
      <c r="N18" s="641" t="str">
        <f t="shared" si="1"/>
        <v/>
      </c>
    </row>
    <row r="19" spans="1:14" x14ac:dyDescent="0.3">
      <c r="A19" s="635"/>
      <c r="B19" s="636"/>
      <c r="C19" s="637"/>
      <c r="D19" s="638"/>
      <c r="E19" s="630">
        <f t="shared" si="2"/>
        <v>0</v>
      </c>
      <c r="F19" s="630">
        <f t="shared" si="3"/>
        <v>0</v>
      </c>
      <c r="G19" s="637"/>
      <c r="H19" s="639"/>
      <c r="I19" s="639"/>
      <c r="J19" s="639"/>
      <c r="K19" s="639"/>
      <c r="L19" s="639"/>
      <c r="M19" s="640" t="str">
        <f t="shared" si="0"/>
        <v>AC</v>
      </c>
      <c r="N19" s="641" t="str">
        <f t="shared" si="1"/>
        <v/>
      </c>
    </row>
    <row r="20" spans="1:14" x14ac:dyDescent="0.3">
      <c r="A20" s="635"/>
      <c r="B20" s="636"/>
      <c r="C20" s="637"/>
      <c r="D20" s="638"/>
      <c r="E20" s="630">
        <f t="shared" si="2"/>
        <v>0</v>
      </c>
      <c r="F20" s="630">
        <f t="shared" si="3"/>
        <v>0</v>
      </c>
      <c r="G20" s="637"/>
      <c r="H20" s="639"/>
      <c r="I20" s="639"/>
      <c r="J20" s="639"/>
      <c r="K20" s="639"/>
      <c r="L20" s="639"/>
      <c r="M20" s="640" t="str">
        <f t="shared" si="0"/>
        <v>AC</v>
      </c>
      <c r="N20" s="641" t="str">
        <f t="shared" si="1"/>
        <v/>
      </c>
    </row>
    <row r="21" spans="1:14" x14ac:dyDescent="0.3">
      <c r="A21" s="635"/>
      <c r="B21" s="636"/>
      <c r="C21" s="637"/>
      <c r="D21" s="638"/>
      <c r="E21" s="630">
        <f t="shared" si="2"/>
        <v>0</v>
      </c>
      <c r="F21" s="630">
        <f t="shared" si="3"/>
        <v>0</v>
      </c>
      <c r="G21" s="637"/>
      <c r="H21" s="639"/>
      <c r="I21" s="639"/>
      <c r="J21" s="639"/>
      <c r="K21" s="639"/>
      <c r="L21" s="639"/>
      <c r="M21" s="640" t="str">
        <f t="shared" si="0"/>
        <v>AC</v>
      </c>
      <c r="N21" s="641" t="str">
        <f t="shared" si="1"/>
        <v/>
      </c>
    </row>
    <row r="22" spans="1:14" x14ac:dyDescent="0.3">
      <c r="A22" s="635"/>
      <c r="B22" s="636"/>
      <c r="C22" s="637"/>
      <c r="D22" s="638"/>
      <c r="E22" s="630">
        <f t="shared" si="2"/>
        <v>0</v>
      </c>
      <c r="F22" s="630">
        <f t="shared" si="3"/>
        <v>0</v>
      </c>
      <c r="G22" s="637"/>
      <c r="H22" s="639"/>
      <c r="I22" s="639"/>
      <c r="J22" s="639"/>
      <c r="K22" s="639"/>
      <c r="L22" s="639"/>
      <c r="M22" s="640" t="str">
        <f t="shared" si="0"/>
        <v>AC</v>
      </c>
      <c r="N22" s="641" t="str">
        <f t="shared" si="1"/>
        <v/>
      </c>
    </row>
    <row r="23" spans="1:14" x14ac:dyDescent="0.3">
      <c r="A23" s="635"/>
      <c r="B23" s="636"/>
      <c r="C23" s="637"/>
      <c r="D23" s="638"/>
      <c r="E23" s="630">
        <f t="shared" si="2"/>
        <v>0</v>
      </c>
      <c r="F23" s="630">
        <f t="shared" si="3"/>
        <v>0</v>
      </c>
      <c r="G23" s="637"/>
      <c r="H23" s="639"/>
      <c r="I23" s="639"/>
      <c r="J23" s="639"/>
      <c r="K23" s="639"/>
      <c r="L23" s="639"/>
      <c r="M23" s="640" t="str">
        <f t="shared" si="0"/>
        <v>AC</v>
      </c>
      <c r="N23" s="641" t="str">
        <f t="shared" si="1"/>
        <v/>
      </c>
    </row>
    <row r="24" spans="1:14" x14ac:dyDescent="0.3">
      <c r="A24" s="635"/>
      <c r="B24" s="636"/>
      <c r="C24" s="637"/>
      <c r="D24" s="638"/>
      <c r="E24" s="630">
        <f t="shared" si="2"/>
        <v>0</v>
      </c>
      <c r="F24" s="630">
        <f t="shared" si="3"/>
        <v>0</v>
      </c>
      <c r="G24" s="637"/>
      <c r="H24" s="639"/>
      <c r="I24" s="639"/>
      <c r="J24" s="639"/>
      <c r="K24" s="639"/>
      <c r="L24" s="639"/>
      <c r="M24" s="640" t="str">
        <f t="shared" si="0"/>
        <v>AC</v>
      </c>
      <c r="N24" s="641" t="str">
        <f t="shared" si="1"/>
        <v/>
      </c>
    </row>
    <row r="25" spans="1:14" x14ac:dyDescent="0.3">
      <c r="A25" s="635"/>
      <c r="B25" s="636"/>
      <c r="C25" s="637"/>
      <c r="D25" s="638"/>
      <c r="E25" s="630">
        <f t="shared" si="2"/>
        <v>0</v>
      </c>
      <c r="F25" s="630">
        <f t="shared" si="3"/>
        <v>0</v>
      </c>
      <c r="G25" s="637"/>
      <c r="H25" s="639"/>
      <c r="I25" s="639"/>
      <c r="J25" s="639"/>
      <c r="K25" s="639"/>
      <c r="L25" s="639"/>
      <c r="M25" s="640" t="str">
        <f t="shared" si="0"/>
        <v>AC</v>
      </c>
      <c r="N25" s="641" t="str">
        <f t="shared" si="1"/>
        <v/>
      </c>
    </row>
    <row r="26" spans="1:14" x14ac:dyDescent="0.3">
      <c r="A26" s="635"/>
      <c r="B26" s="636"/>
      <c r="C26" s="637"/>
      <c r="D26" s="638"/>
      <c r="E26" s="630">
        <f t="shared" si="2"/>
        <v>0</v>
      </c>
      <c r="F26" s="630">
        <f t="shared" si="3"/>
        <v>0</v>
      </c>
      <c r="G26" s="637"/>
      <c r="H26" s="639"/>
      <c r="I26" s="639"/>
      <c r="J26" s="639"/>
      <c r="K26" s="639"/>
      <c r="L26" s="639"/>
      <c r="M26" s="640" t="str">
        <f t="shared" si="0"/>
        <v>AC</v>
      </c>
      <c r="N26" s="641" t="str">
        <f t="shared" si="1"/>
        <v/>
      </c>
    </row>
    <row r="27" spans="1:14" x14ac:dyDescent="0.3">
      <c r="A27" s="635"/>
      <c r="B27" s="636"/>
      <c r="C27" s="637"/>
      <c r="D27" s="638"/>
      <c r="E27" s="630">
        <f t="shared" si="2"/>
        <v>0</v>
      </c>
      <c r="F27" s="630">
        <f t="shared" si="3"/>
        <v>0</v>
      </c>
      <c r="G27" s="637"/>
      <c r="H27" s="639"/>
      <c r="I27" s="639"/>
      <c r="J27" s="639"/>
      <c r="K27" s="639"/>
      <c r="L27" s="639"/>
      <c r="M27" s="640" t="str">
        <f t="shared" si="0"/>
        <v>AC</v>
      </c>
      <c r="N27" s="641" t="str">
        <f t="shared" si="1"/>
        <v/>
      </c>
    </row>
    <row r="28" spans="1:14" x14ac:dyDescent="0.3">
      <c r="A28" s="635"/>
      <c r="B28" s="636"/>
      <c r="C28" s="637"/>
      <c r="D28" s="638"/>
      <c r="E28" s="630">
        <f t="shared" si="2"/>
        <v>0</v>
      </c>
      <c r="F28" s="630">
        <f t="shared" si="3"/>
        <v>0</v>
      </c>
      <c r="G28" s="637"/>
      <c r="H28" s="639"/>
      <c r="I28" s="639"/>
      <c r="J28" s="639"/>
      <c r="K28" s="639"/>
      <c r="L28" s="639"/>
      <c r="M28" s="640" t="str">
        <f t="shared" si="0"/>
        <v>AC</v>
      </c>
      <c r="N28" s="641" t="str">
        <f t="shared" si="1"/>
        <v/>
      </c>
    </row>
    <row r="29" spans="1:14" x14ac:dyDescent="0.3">
      <c r="A29" s="635"/>
      <c r="B29" s="636"/>
      <c r="C29" s="637"/>
      <c r="D29" s="638"/>
      <c r="E29" s="630">
        <f t="shared" si="2"/>
        <v>0</v>
      </c>
      <c r="F29" s="630">
        <f t="shared" si="3"/>
        <v>0</v>
      </c>
      <c r="G29" s="637"/>
      <c r="H29" s="639"/>
      <c r="I29" s="639"/>
      <c r="J29" s="639"/>
      <c r="K29" s="639"/>
      <c r="L29" s="639"/>
      <c r="M29" s="640" t="str">
        <f t="shared" si="0"/>
        <v>AC</v>
      </c>
      <c r="N29" s="641" t="str">
        <f t="shared" si="1"/>
        <v/>
      </c>
    </row>
    <row r="30" spans="1:14" x14ac:dyDescent="0.3">
      <c r="A30" s="635"/>
      <c r="B30" s="636"/>
      <c r="C30" s="637"/>
      <c r="D30" s="638"/>
      <c r="E30" s="630">
        <f t="shared" si="2"/>
        <v>0</v>
      </c>
      <c r="F30" s="630">
        <f t="shared" si="3"/>
        <v>0</v>
      </c>
      <c r="G30" s="637"/>
      <c r="H30" s="639"/>
      <c r="I30" s="639"/>
      <c r="J30" s="639"/>
      <c r="K30" s="639"/>
      <c r="L30" s="639"/>
      <c r="M30" s="640" t="str">
        <f t="shared" si="0"/>
        <v>AC</v>
      </c>
      <c r="N30" s="641" t="str">
        <f t="shared" si="1"/>
        <v/>
      </c>
    </row>
    <row r="31" spans="1:14" x14ac:dyDescent="0.3">
      <c r="A31" s="635"/>
      <c r="B31" s="636"/>
      <c r="C31" s="637"/>
      <c r="D31" s="638"/>
      <c r="E31" s="630">
        <f t="shared" si="2"/>
        <v>0</v>
      </c>
      <c r="F31" s="630">
        <f t="shared" si="3"/>
        <v>0</v>
      </c>
      <c r="G31" s="637"/>
      <c r="H31" s="639"/>
      <c r="I31" s="639"/>
      <c r="J31" s="639"/>
      <c r="K31" s="639"/>
      <c r="L31" s="639"/>
      <c r="M31" s="640" t="str">
        <f t="shared" si="0"/>
        <v>AC</v>
      </c>
      <c r="N31" s="641" t="str">
        <f t="shared" si="1"/>
        <v/>
      </c>
    </row>
    <row r="32" spans="1:14" x14ac:dyDescent="0.3">
      <c r="A32" s="635"/>
      <c r="B32" s="636"/>
      <c r="C32" s="637"/>
      <c r="D32" s="638"/>
      <c r="E32" s="630">
        <f t="shared" si="2"/>
        <v>0</v>
      </c>
      <c r="F32" s="630">
        <f t="shared" si="3"/>
        <v>0</v>
      </c>
      <c r="G32" s="637"/>
      <c r="H32" s="639"/>
      <c r="I32" s="639"/>
      <c r="J32" s="639"/>
      <c r="K32" s="639"/>
      <c r="L32" s="639"/>
      <c r="M32" s="640" t="str">
        <f t="shared" si="0"/>
        <v>AC</v>
      </c>
      <c r="N32" s="641" t="str">
        <f t="shared" si="1"/>
        <v/>
      </c>
    </row>
    <row r="33" spans="1:14" x14ac:dyDescent="0.3">
      <c r="A33" s="635"/>
      <c r="B33" s="636"/>
      <c r="C33" s="637"/>
      <c r="D33" s="638"/>
      <c r="E33" s="630">
        <f t="shared" si="2"/>
        <v>0</v>
      </c>
      <c r="F33" s="630">
        <f t="shared" si="3"/>
        <v>0</v>
      </c>
      <c r="G33" s="637"/>
      <c r="H33" s="639"/>
      <c r="I33" s="639"/>
      <c r="J33" s="639"/>
      <c r="K33" s="639"/>
      <c r="L33" s="639"/>
      <c r="M33" s="640" t="str">
        <f t="shared" si="0"/>
        <v>AC</v>
      </c>
      <c r="N33" s="641" t="str">
        <f t="shared" si="1"/>
        <v/>
      </c>
    </row>
    <row r="34" spans="1:14" x14ac:dyDescent="0.3">
      <c r="A34" s="635"/>
      <c r="B34" s="636"/>
      <c r="C34" s="637"/>
      <c r="D34" s="638"/>
      <c r="E34" s="630">
        <f t="shared" si="2"/>
        <v>0</v>
      </c>
      <c r="F34" s="630">
        <f t="shared" si="3"/>
        <v>0</v>
      </c>
      <c r="G34" s="637"/>
      <c r="H34" s="639"/>
      <c r="I34" s="639"/>
      <c r="J34" s="639"/>
      <c r="K34" s="639"/>
      <c r="L34" s="639"/>
      <c r="M34" s="640" t="str">
        <f t="shared" si="0"/>
        <v>AC</v>
      </c>
      <c r="N34" s="641" t="str">
        <f t="shared" si="1"/>
        <v/>
      </c>
    </row>
    <row r="35" spans="1:14" x14ac:dyDescent="0.3">
      <c r="A35" s="635"/>
      <c r="B35" s="636"/>
      <c r="C35" s="637"/>
      <c r="D35" s="638"/>
      <c r="E35" s="630">
        <f t="shared" si="2"/>
        <v>0</v>
      </c>
      <c r="F35" s="630">
        <f t="shared" si="3"/>
        <v>0</v>
      </c>
      <c r="G35" s="637"/>
      <c r="H35" s="639"/>
      <c r="I35" s="639"/>
      <c r="J35" s="639"/>
      <c r="K35" s="639"/>
      <c r="L35" s="639"/>
      <c r="M35" s="640" t="str">
        <f t="shared" si="0"/>
        <v>AC</v>
      </c>
      <c r="N35" s="641" t="str">
        <f t="shared" si="1"/>
        <v/>
      </c>
    </row>
    <row r="36" spans="1:14" x14ac:dyDescent="0.3">
      <c r="A36" s="635"/>
      <c r="B36" s="636"/>
      <c r="C36" s="637"/>
      <c r="D36" s="638"/>
      <c r="E36" s="630">
        <f t="shared" si="2"/>
        <v>0</v>
      </c>
      <c r="F36" s="630">
        <f t="shared" si="3"/>
        <v>0</v>
      </c>
      <c r="G36" s="637"/>
      <c r="H36" s="639"/>
      <c r="I36" s="639"/>
      <c r="J36" s="639"/>
      <c r="K36" s="639"/>
      <c r="L36" s="639"/>
      <c r="M36" s="640" t="str">
        <f t="shared" si="0"/>
        <v>AC</v>
      </c>
      <c r="N36" s="641" t="str">
        <f t="shared" si="1"/>
        <v/>
      </c>
    </row>
    <row r="37" spans="1:14" x14ac:dyDescent="0.3">
      <c r="A37" s="635"/>
      <c r="B37" s="636"/>
      <c r="C37" s="637"/>
      <c r="D37" s="638"/>
      <c r="E37" s="630">
        <f t="shared" si="2"/>
        <v>0</v>
      </c>
      <c r="F37" s="630">
        <f t="shared" si="3"/>
        <v>0</v>
      </c>
      <c r="G37" s="637"/>
      <c r="H37" s="639"/>
      <c r="I37" s="639"/>
      <c r="J37" s="639"/>
      <c r="K37" s="639"/>
      <c r="L37" s="639"/>
      <c r="M37" s="640" t="str">
        <f t="shared" si="0"/>
        <v>AC</v>
      </c>
      <c r="N37" s="641" t="str">
        <f t="shared" si="1"/>
        <v/>
      </c>
    </row>
    <row r="38" spans="1:14" x14ac:dyDescent="0.3">
      <c r="A38" s="635"/>
      <c r="B38" s="636"/>
      <c r="C38" s="637"/>
      <c r="D38" s="638"/>
      <c r="E38" s="630">
        <f t="shared" si="2"/>
        <v>0</v>
      </c>
      <c r="F38" s="630">
        <f t="shared" si="3"/>
        <v>0</v>
      </c>
      <c r="G38" s="637"/>
      <c r="H38" s="639"/>
      <c r="I38" s="639"/>
      <c r="J38" s="639"/>
      <c r="K38" s="639"/>
      <c r="L38" s="639"/>
      <c r="M38" s="640" t="str">
        <f t="shared" si="0"/>
        <v>AC</v>
      </c>
      <c r="N38" s="641" t="str">
        <f t="shared" si="1"/>
        <v/>
      </c>
    </row>
    <row r="39" spans="1:14" x14ac:dyDescent="0.3">
      <c r="A39" s="635"/>
      <c r="B39" s="636"/>
      <c r="C39" s="637"/>
      <c r="D39" s="638"/>
      <c r="E39" s="630">
        <f t="shared" si="2"/>
        <v>0</v>
      </c>
      <c r="F39" s="630">
        <f t="shared" si="3"/>
        <v>0</v>
      </c>
      <c r="G39" s="637"/>
      <c r="H39" s="639"/>
      <c r="I39" s="639"/>
      <c r="J39" s="639"/>
      <c r="K39" s="639"/>
      <c r="L39" s="639"/>
      <c r="M39" s="640" t="str">
        <f t="shared" si="0"/>
        <v>AC</v>
      </c>
      <c r="N39" s="641" t="str">
        <f t="shared" si="1"/>
        <v/>
      </c>
    </row>
    <row r="40" spans="1:14" x14ac:dyDescent="0.3">
      <c r="A40" s="635"/>
      <c r="B40" s="636"/>
      <c r="C40" s="637"/>
      <c r="D40" s="638"/>
      <c r="E40" s="630">
        <f t="shared" si="2"/>
        <v>0</v>
      </c>
      <c r="F40" s="630">
        <f t="shared" si="3"/>
        <v>0</v>
      </c>
      <c r="G40" s="637"/>
      <c r="H40" s="639"/>
      <c r="I40" s="639"/>
      <c r="J40" s="639"/>
      <c r="K40" s="639"/>
      <c r="L40" s="639"/>
      <c r="M40" s="640" t="str">
        <f t="shared" si="0"/>
        <v>AC</v>
      </c>
      <c r="N40" s="641" t="str">
        <f t="shared" si="1"/>
        <v/>
      </c>
    </row>
    <row r="41" spans="1:14" x14ac:dyDescent="0.3">
      <c r="A41" s="635"/>
      <c r="B41" s="636"/>
      <c r="C41" s="637"/>
      <c r="D41" s="638"/>
      <c r="E41" s="630">
        <f t="shared" si="2"/>
        <v>0</v>
      </c>
      <c r="F41" s="630">
        <f t="shared" si="3"/>
        <v>0</v>
      </c>
      <c r="G41" s="637"/>
      <c r="H41" s="639"/>
      <c r="I41" s="639"/>
      <c r="J41" s="639"/>
      <c r="K41" s="639"/>
      <c r="L41" s="639"/>
      <c r="M41" s="640" t="str">
        <f t="shared" si="0"/>
        <v>AC</v>
      </c>
      <c r="N41" s="641" t="str">
        <f t="shared" si="1"/>
        <v/>
      </c>
    </row>
    <row r="42" spans="1:14" x14ac:dyDescent="0.3">
      <c r="A42" s="635"/>
      <c r="B42" s="636"/>
      <c r="C42" s="637"/>
      <c r="D42" s="638"/>
      <c r="E42" s="630">
        <f t="shared" si="2"/>
        <v>0</v>
      </c>
      <c r="F42" s="630">
        <f t="shared" si="3"/>
        <v>0</v>
      </c>
      <c r="G42" s="637"/>
      <c r="H42" s="639"/>
      <c r="I42" s="639"/>
      <c r="J42" s="639"/>
      <c r="K42" s="639"/>
      <c r="L42" s="639"/>
      <c r="M42" s="640" t="str">
        <f t="shared" si="0"/>
        <v>AC</v>
      </c>
      <c r="N42" s="641" t="str">
        <f t="shared" si="1"/>
        <v/>
      </c>
    </row>
    <row r="43" spans="1:14" x14ac:dyDescent="0.3">
      <c r="A43" s="635"/>
      <c r="B43" s="636"/>
      <c r="C43" s="637"/>
      <c r="D43" s="638"/>
      <c r="E43" s="630">
        <f t="shared" si="2"/>
        <v>0</v>
      </c>
      <c r="F43" s="630">
        <f t="shared" si="3"/>
        <v>0</v>
      </c>
      <c r="G43" s="637"/>
      <c r="H43" s="639"/>
      <c r="I43" s="639"/>
      <c r="J43" s="639"/>
      <c r="K43" s="639"/>
      <c r="L43" s="639"/>
      <c r="M43" s="640" t="str">
        <f t="shared" si="0"/>
        <v>AC</v>
      </c>
      <c r="N43" s="641" t="str">
        <f t="shared" si="1"/>
        <v/>
      </c>
    </row>
    <row r="44" spans="1:14" x14ac:dyDescent="0.3">
      <c r="A44" s="635"/>
      <c r="B44" s="636"/>
      <c r="C44" s="637"/>
      <c r="D44" s="638"/>
      <c r="E44" s="630">
        <f t="shared" si="2"/>
        <v>0</v>
      </c>
      <c r="F44" s="630">
        <f t="shared" si="3"/>
        <v>0</v>
      </c>
      <c r="G44" s="637"/>
      <c r="H44" s="639"/>
      <c r="I44" s="639"/>
      <c r="J44" s="639"/>
      <c r="K44" s="639"/>
      <c r="L44" s="639"/>
      <c r="M44" s="640" t="str">
        <f t="shared" si="0"/>
        <v>AC</v>
      </c>
      <c r="N44" s="641" t="str">
        <f t="shared" si="1"/>
        <v/>
      </c>
    </row>
    <row r="45" spans="1:14" x14ac:dyDescent="0.3">
      <c r="A45" s="635"/>
      <c r="B45" s="636"/>
      <c r="C45" s="637"/>
      <c r="D45" s="638"/>
      <c r="E45" s="630">
        <f t="shared" si="2"/>
        <v>0</v>
      </c>
      <c r="F45" s="630">
        <f t="shared" si="3"/>
        <v>0</v>
      </c>
      <c r="G45" s="637"/>
      <c r="H45" s="639"/>
      <c r="I45" s="639"/>
      <c r="J45" s="639"/>
      <c r="K45" s="639"/>
      <c r="L45" s="639"/>
      <c r="M45" s="640" t="str">
        <f t="shared" si="0"/>
        <v>AC</v>
      </c>
      <c r="N45" s="641" t="str">
        <f t="shared" si="1"/>
        <v/>
      </c>
    </row>
    <row r="46" spans="1:14" x14ac:dyDescent="0.3">
      <c r="A46" s="635"/>
      <c r="B46" s="636"/>
      <c r="C46" s="637"/>
      <c r="D46" s="638"/>
      <c r="E46" s="630">
        <f t="shared" si="2"/>
        <v>0</v>
      </c>
      <c r="F46" s="630">
        <f t="shared" si="3"/>
        <v>0</v>
      </c>
      <c r="G46" s="637"/>
      <c r="H46" s="639"/>
      <c r="I46" s="639"/>
      <c r="J46" s="639"/>
      <c r="K46" s="639"/>
      <c r="L46" s="639"/>
      <c r="M46" s="640" t="str">
        <f t="shared" si="0"/>
        <v>AC</v>
      </c>
      <c r="N46" s="641" t="str">
        <f t="shared" si="1"/>
        <v/>
      </c>
    </row>
    <row r="47" spans="1:14" x14ac:dyDescent="0.3">
      <c r="A47" s="635"/>
      <c r="B47" s="636"/>
      <c r="C47" s="637"/>
      <c r="D47" s="638"/>
      <c r="E47" s="630">
        <f t="shared" si="2"/>
        <v>0</v>
      </c>
      <c r="F47" s="630">
        <f t="shared" si="3"/>
        <v>0</v>
      </c>
      <c r="G47" s="637"/>
      <c r="H47" s="639"/>
      <c r="I47" s="639"/>
      <c r="J47" s="639"/>
      <c r="K47" s="639"/>
      <c r="L47" s="639"/>
      <c r="M47" s="640" t="str">
        <f t="shared" si="0"/>
        <v>AC</v>
      </c>
      <c r="N47" s="641" t="str">
        <f t="shared" si="1"/>
        <v/>
      </c>
    </row>
    <row r="48" spans="1:14" x14ac:dyDescent="0.3">
      <c r="A48" s="635"/>
      <c r="B48" s="636"/>
      <c r="C48" s="637"/>
      <c r="D48" s="638"/>
      <c r="E48" s="630">
        <f t="shared" si="2"/>
        <v>0</v>
      </c>
      <c r="F48" s="630">
        <f t="shared" si="3"/>
        <v>0</v>
      </c>
      <c r="G48" s="637"/>
      <c r="H48" s="639"/>
      <c r="I48" s="639"/>
      <c r="J48" s="639"/>
      <c r="K48" s="639"/>
      <c r="L48" s="639"/>
      <c r="M48" s="640" t="str">
        <f t="shared" si="0"/>
        <v>AC</v>
      </c>
      <c r="N48" s="641" t="str">
        <f t="shared" si="1"/>
        <v/>
      </c>
    </row>
    <row r="49" spans="1:14" x14ac:dyDescent="0.3">
      <c r="A49" s="635"/>
      <c r="B49" s="636"/>
      <c r="C49" s="637"/>
      <c r="D49" s="638"/>
      <c r="E49" s="630">
        <f t="shared" si="2"/>
        <v>0</v>
      </c>
      <c r="F49" s="630">
        <f t="shared" si="3"/>
        <v>0</v>
      </c>
      <c r="G49" s="637"/>
      <c r="H49" s="639"/>
      <c r="I49" s="639"/>
      <c r="J49" s="639"/>
      <c r="K49" s="639"/>
      <c r="L49" s="639"/>
      <c r="M49" s="640" t="str">
        <f t="shared" si="0"/>
        <v>AC</v>
      </c>
      <c r="N49" s="641" t="str">
        <f t="shared" si="1"/>
        <v/>
      </c>
    </row>
    <row r="50" spans="1:14" ht="15" thickBot="1" x14ac:dyDescent="0.35">
      <c r="A50" s="642"/>
      <c r="B50" s="643"/>
      <c r="C50" s="644"/>
      <c r="D50" s="644"/>
      <c r="E50" s="630">
        <f t="shared" si="2"/>
        <v>0</v>
      </c>
      <c r="F50" s="630">
        <f t="shared" si="3"/>
        <v>0</v>
      </c>
      <c r="G50" s="644"/>
      <c r="H50" s="639"/>
      <c r="I50" s="639"/>
      <c r="J50" s="639"/>
      <c r="K50" s="639"/>
      <c r="L50" s="639"/>
      <c r="M50" s="640" t="str">
        <f t="shared" si="0"/>
        <v>AC</v>
      </c>
      <c r="N50" s="641" t="str">
        <f t="shared" si="1"/>
        <v/>
      </c>
    </row>
    <row r="51" spans="1:14" ht="16.2" thickBot="1" x14ac:dyDescent="0.35">
      <c r="A51" s="1110" t="s">
        <v>621</v>
      </c>
      <c r="B51" s="1110"/>
      <c r="C51" s="1110"/>
      <c r="D51" s="1111"/>
      <c r="E51" s="1112" t="s">
        <v>53</v>
      </c>
      <c r="F51" s="1113"/>
      <c r="G51" s="1113"/>
      <c r="H51" s="1113"/>
      <c r="I51" s="1113"/>
      <c r="J51" s="1113"/>
      <c r="K51" s="1113"/>
      <c r="L51" s="1113"/>
      <c r="M51" s="1114"/>
      <c r="N51" s="645"/>
    </row>
    <row r="52" spans="1:14" x14ac:dyDescent="0.3">
      <c r="A52" s="646"/>
      <c r="B52" s="646"/>
      <c r="C52" s="646"/>
      <c r="D52" s="646"/>
      <c r="E52" s="647"/>
      <c r="F52" s="647"/>
      <c r="G52" s="646"/>
      <c r="H52" s="647"/>
      <c r="I52" s="646"/>
      <c r="J52" s="646"/>
      <c r="K52" s="646"/>
      <c r="L52" s="646"/>
      <c r="M52" s="646"/>
      <c r="N52" s="646"/>
    </row>
    <row r="53" spans="1:14" x14ac:dyDescent="0.3">
      <c r="A53" s="646"/>
      <c r="B53" s="1105" t="s">
        <v>54</v>
      </c>
      <c r="C53" s="1101"/>
      <c r="D53" s="1101"/>
      <c r="E53" s="1101"/>
      <c r="F53" s="1101"/>
      <c r="G53" s="1101" t="s">
        <v>55</v>
      </c>
      <c r="H53" s="1101"/>
      <c r="I53" s="1101"/>
      <c r="J53" s="1101" t="s">
        <v>56</v>
      </c>
      <c r="K53" s="1101"/>
      <c r="L53" s="1101" t="s">
        <v>57</v>
      </c>
      <c r="M53" s="1102"/>
      <c r="N53" s="646"/>
    </row>
    <row r="54" spans="1:14" x14ac:dyDescent="0.3">
      <c r="A54" s="646"/>
      <c r="B54" s="1106"/>
      <c r="C54" s="1107"/>
      <c r="D54" s="1107"/>
      <c r="E54" s="1107"/>
      <c r="F54" s="1107"/>
      <c r="G54" s="1098"/>
      <c r="H54" s="1098"/>
      <c r="I54" s="1098"/>
      <c r="J54" s="1103"/>
      <c r="K54" s="1103"/>
      <c r="L54" s="1103"/>
      <c r="M54" s="1104"/>
      <c r="N54" s="646"/>
    </row>
  </sheetData>
  <mergeCells count="32">
    <mergeCell ref="B4:N4"/>
    <mergeCell ref="A1:N1"/>
    <mergeCell ref="C2:G2"/>
    <mergeCell ref="I2:N2"/>
    <mergeCell ref="C3:G3"/>
    <mergeCell ref="I3:N3"/>
    <mergeCell ref="A7:N7"/>
    <mergeCell ref="A5:C5"/>
    <mergeCell ref="D5:G5"/>
    <mergeCell ref="H5:J5"/>
    <mergeCell ref="B6:G6"/>
    <mergeCell ref="H6:J6"/>
    <mergeCell ref="K5:N5"/>
    <mergeCell ref="K6:N6"/>
    <mergeCell ref="B53:F53"/>
    <mergeCell ref="B54:F54"/>
    <mergeCell ref="N8:N9"/>
    <mergeCell ref="A51:D51"/>
    <mergeCell ref="E51:M51"/>
    <mergeCell ref="G53:I53"/>
    <mergeCell ref="A8:A9"/>
    <mergeCell ref="B8:B9"/>
    <mergeCell ref="C8:D8"/>
    <mergeCell ref="E8:F8"/>
    <mergeCell ref="G8:G9"/>
    <mergeCell ref="H8:L8"/>
    <mergeCell ref="G54:I54"/>
    <mergeCell ref="M8:M9"/>
    <mergeCell ref="L53:M53"/>
    <mergeCell ref="J53:K53"/>
    <mergeCell ref="J54:K54"/>
    <mergeCell ref="L54:M54"/>
  </mergeCells>
  <conditionalFormatting sqref="K44:K50">
    <cfRule type="expression" dxfId="23" priority="1" stopIfTrue="1">
      <formula>K44&lt;E44</formula>
    </cfRule>
    <cfRule type="expression" dxfId="22" priority="2" stopIfTrue="1">
      <formula>K44&gt;F44</formula>
    </cfRule>
  </conditionalFormatting>
  <conditionalFormatting sqref="H10:H37 H44:H50">
    <cfRule type="expression" dxfId="21" priority="21" stopIfTrue="1">
      <formula>H10&lt;E10</formula>
    </cfRule>
    <cfRule type="expression" dxfId="20" priority="22" stopIfTrue="1">
      <formula>H10&gt;F10</formula>
    </cfRule>
  </conditionalFormatting>
  <conditionalFormatting sqref="I10:I37 I44:I50">
    <cfRule type="expression" dxfId="19" priority="19" stopIfTrue="1">
      <formula>+I10&gt;F10</formula>
    </cfRule>
    <cfRule type="expression" dxfId="18" priority="20" stopIfTrue="1">
      <formula>I10&lt;E10</formula>
    </cfRule>
  </conditionalFormatting>
  <conditionalFormatting sqref="J10:J37 J44:J50">
    <cfRule type="expression" dxfId="17" priority="17" stopIfTrue="1">
      <formula>J10&lt;E10</formula>
    </cfRule>
    <cfRule type="expression" dxfId="16" priority="18" stopIfTrue="1">
      <formula>J10&gt;F10</formula>
    </cfRule>
  </conditionalFormatting>
  <conditionalFormatting sqref="N10:N50">
    <cfRule type="cellIs" dxfId="15" priority="15" operator="lessThan">
      <formula>$E$10</formula>
    </cfRule>
    <cfRule type="cellIs" dxfId="14" priority="16" operator="greaterThan">
      <formula>$F$10</formula>
    </cfRule>
  </conditionalFormatting>
  <conditionalFormatting sqref="H38:H43">
    <cfRule type="expression" dxfId="13" priority="13" stopIfTrue="1">
      <formula>H38&lt;E38</formula>
    </cfRule>
    <cfRule type="expression" dxfId="12" priority="14" stopIfTrue="1">
      <formula>H38&gt;F38</formula>
    </cfRule>
  </conditionalFormatting>
  <conditionalFormatting sqref="I38:I43">
    <cfRule type="expression" dxfId="11" priority="11" stopIfTrue="1">
      <formula>+I38&gt;F38</formula>
    </cfRule>
    <cfRule type="expression" dxfId="10" priority="12" stopIfTrue="1">
      <formula>I38&lt;E38</formula>
    </cfRule>
  </conditionalFormatting>
  <conditionalFormatting sqref="J38:J43">
    <cfRule type="expression" dxfId="9" priority="9" stopIfTrue="1">
      <formula>J38&lt;E38</formula>
    </cfRule>
    <cfRule type="expression" dxfId="8" priority="10" stopIfTrue="1">
      <formula>J38&gt;F38</formula>
    </cfRule>
  </conditionalFormatting>
  <conditionalFormatting sqref="K10:K37">
    <cfRule type="expression" dxfId="7" priority="7" stopIfTrue="1">
      <formula>K10&lt;E10</formula>
    </cfRule>
    <cfRule type="expression" dxfId="6" priority="8" stopIfTrue="1">
      <formula>K10&gt;F10</formula>
    </cfRule>
  </conditionalFormatting>
  <conditionalFormatting sqref="K38:K43">
    <cfRule type="expression" dxfId="5" priority="5" stopIfTrue="1">
      <formula>K38&lt;F38</formula>
    </cfRule>
    <cfRule type="expression" dxfId="4" priority="6" stopIfTrue="1">
      <formula>K38&gt;#REF!</formula>
    </cfRule>
  </conditionalFormatting>
  <conditionalFormatting sqref="L10:L37 L44:L50">
    <cfRule type="expression" dxfId="3" priority="3" stopIfTrue="1">
      <formula>L10&lt;E10</formula>
    </cfRule>
    <cfRule type="expression" dxfId="2" priority="4" stopIfTrue="1">
      <formula>L10&gt;F10</formula>
    </cfRule>
  </conditionalFormatting>
  <conditionalFormatting sqref="L38:L43">
    <cfRule type="expression" dxfId="1" priority="42" stopIfTrue="1">
      <formula>L38&lt;#REF!</formula>
    </cfRule>
    <cfRule type="expression" dxfId="0" priority="43" stopIfTrue="1">
      <formula>L38&gt;G38</formula>
    </cfRule>
  </conditionalFormatting>
  <printOptions horizontalCentered="1"/>
  <pageMargins left="0" right="0" top="0.5" bottom="0.75" header="0" footer="0.3"/>
  <pageSetup scale="61" orientation="portrait" r:id="rId1"/>
  <headerFooter>
    <oddFooter>&amp;L&amp;F&amp;CApproved By:  Bryon Nolan&amp;RApproval Date:  4/6/2021</oddFooter>
  </headerFooter>
  <rowBreaks count="1" manualBreakCount="1">
    <brk id="28" max="16383" man="1"/>
  </rowBreaks>
  <colBreaks count="1" manualBreakCount="1">
    <brk id="14"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8BA77-9974-44C0-B4B0-2783F80997C9}">
  <sheetPr>
    <tabColor rgb="FF00B050"/>
  </sheetPr>
  <dimension ref="A1:IV58"/>
  <sheetViews>
    <sheetView zoomScaleNormal="100" workbookViewId="0">
      <selection activeCell="D12" sqref="D12:L12"/>
    </sheetView>
  </sheetViews>
  <sheetFormatPr defaultColWidth="8.88671875" defaultRowHeight="14.4" x14ac:dyDescent="0.3"/>
  <cols>
    <col min="1" max="1" width="4.5546875" style="2" customWidth="1"/>
    <col min="2" max="2" width="20.44140625" style="2" customWidth="1"/>
    <col min="3" max="3" width="14.44140625" style="2" customWidth="1"/>
    <col min="4" max="5" width="8.88671875" style="26"/>
    <col min="6" max="6" width="12.5546875" style="2" customWidth="1"/>
    <col min="7" max="7" width="6.88671875" style="2" customWidth="1"/>
    <col min="8" max="8" width="11.6640625" style="795" bestFit="1" customWidth="1"/>
    <col min="9" max="10" width="8.88671875" style="2"/>
    <col min="11" max="12" width="3.88671875" style="2" customWidth="1"/>
    <col min="13" max="16384" width="8.88671875" style="2"/>
  </cols>
  <sheetData>
    <row r="1" spans="1:256" ht="21.6" thickBot="1" x14ac:dyDescent="0.35">
      <c r="A1" s="1239" t="s">
        <v>704</v>
      </c>
      <c r="B1" s="1017"/>
      <c r="C1" s="1017"/>
      <c r="D1" s="1017"/>
      <c r="E1" s="1017"/>
      <c r="F1" s="1017"/>
      <c r="G1" s="1017"/>
      <c r="H1" s="1017"/>
      <c r="I1" s="1017"/>
      <c r="J1" s="1017"/>
      <c r="K1" s="1017"/>
      <c r="L1" s="1018"/>
    </row>
    <row r="2" spans="1:256" x14ac:dyDescent="0.3">
      <c r="A2" s="762" t="s">
        <v>607</v>
      </c>
      <c r="B2" s="763"/>
      <c r="C2" s="1240" t="str">
        <f>INTRO!D18</f>
        <v>SUPPLIER NAME</v>
      </c>
      <c r="D2" s="1240"/>
      <c r="E2" s="1240"/>
      <c r="F2" s="1240"/>
      <c r="G2" s="1240"/>
      <c r="H2" s="764" t="s">
        <v>39</v>
      </c>
      <c r="I2" s="1241" t="str">
        <f>INTRO!D15</f>
        <v>PART NUMBER</v>
      </c>
      <c r="J2" s="1241"/>
      <c r="K2" s="1241"/>
      <c r="L2" s="1242"/>
      <c r="N2" s="765"/>
      <c r="O2" s="766"/>
    </row>
    <row r="3" spans="1:256" ht="15" thickBot="1" x14ac:dyDescent="0.35">
      <c r="A3" s="767" t="s">
        <v>40</v>
      </c>
      <c r="B3" s="768"/>
      <c r="C3" s="1243" t="str">
        <f>INTRO!D19</f>
        <v>SUPPLIER NUMBER</v>
      </c>
      <c r="D3" s="1243"/>
      <c r="E3" s="1243"/>
      <c r="F3" s="1243"/>
      <c r="G3" s="1243"/>
      <c r="H3" s="769" t="s">
        <v>41</v>
      </c>
      <c r="I3" s="1244" t="str">
        <f>INTRO!D14</f>
        <v>PART NAME</v>
      </c>
      <c r="J3" s="1244"/>
      <c r="K3" s="1244"/>
      <c r="L3" s="1245"/>
    </row>
    <row r="4" spans="1:256" ht="15" thickBot="1" x14ac:dyDescent="0.35">
      <c r="A4" s="770"/>
      <c r="B4" s="766"/>
      <c r="C4" s="771"/>
      <c r="D4" s="771"/>
      <c r="E4" s="771"/>
      <c r="F4" s="771"/>
      <c r="G4" s="771"/>
      <c r="H4" s="772"/>
      <c r="I4" s="773"/>
      <c r="J4" s="773"/>
      <c r="K4" s="773"/>
      <c r="L4" s="774"/>
    </row>
    <row r="5" spans="1:256" x14ac:dyDescent="0.3">
      <c r="A5" s="1230" t="s">
        <v>42</v>
      </c>
      <c r="B5" s="1231"/>
      <c r="C5" s="1231"/>
      <c r="D5" s="1232"/>
      <c r="E5" s="1232"/>
      <c r="F5" s="1232"/>
      <c r="G5" s="1233"/>
      <c r="H5" s="1234" t="s">
        <v>683</v>
      </c>
      <c r="I5" s="1235"/>
      <c r="J5" s="1236"/>
      <c r="K5" s="1237" t="str">
        <f>INTRO!D16</f>
        <v>REV LEVEL</v>
      </c>
      <c r="L5" s="1238"/>
      <c r="N5" s="765"/>
      <c r="O5" s="766"/>
    </row>
    <row r="6" spans="1:256" ht="15" thickBot="1" x14ac:dyDescent="0.35">
      <c r="A6" s="775" t="s">
        <v>43</v>
      </c>
      <c r="B6" s="1225"/>
      <c r="C6" s="1226"/>
      <c r="D6" s="1226"/>
      <c r="E6" s="1226"/>
      <c r="F6" s="1226"/>
      <c r="G6" s="1227"/>
      <c r="H6" s="1228"/>
      <c r="I6" s="1228"/>
      <c r="J6" s="1228"/>
      <c r="K6" s="1225"/>
      <c r="L6" s="1229"/>
    </row>
    <row r="7" spans="1:256" ht="15" thickBot="1" x14ac:dyDescent="0.35">
      <c r="A7" s="776" t="s">
        <v>684</v>
      </c>
      <c r="B7" s="777"/>
      <c r="C7" s="777"/>
      <c r="D7" s="777"/>
      <c r="E7" s="777"/>
      <c r="F7" s="777"/>
      <c r="G7" s="777"/>
      <c r="H7" s="778"/>
      <c r="I7" s="778"/>
      <c r="J7" s="778"/>
      <c r="K7" s="777"/>
      <c r="L7" s="779"/>
    </row>
    <row r="8" spans="1:256" ht="15.6" x14ac:dyDescent="0.3">
      <c r="A8" s="1217" t="s">
        <v>685</v>
      </c>
      <c r="B8" s="1218"/>
      <c r="C8" s="1218"/>
      <c r="D8" s="1218"/>
      <c r="E8" s="1218"/>
      <c r="F8" s="1218"/>
      <c r="G8" s="1218"/>
      <c r="H8" s="1218"/>
      <c r="I8" s="1218"/>
      <c r="J8" s="1218"/>
      <c r="K8" s="1218"/>
      <c r="L8" s="1219"/>
      <c r="M8" s="780"/>
      <c r="N8" s="780"/>
      <c r="O8" s="780"/>
      <c r="P8" s="780"/>
      <c r="Q8" s="780"/>
      <c r="R8" s="780"/>
      <c r="S8" s="780"/>
      <c r="T8" s="780"/>
      <c r="U8" s="780"/>
      <c r="V8" s="780"/>
      <c r="W8" s="780"/>
      <c r="X8" s="780"/>
      <c r="Y8" s="780"/>
      <c r="Z8" s="780"/>
      <c r="AA8" s="780"/>
      <c r="AB8" s="780"/>
      <c r="AC8" s="780"/>
      <c r="AD8" s="780"/>
      <c r="AE8" s="780"/>
      <c r="AF8" s="780"/>
      <c r="AG8" s="780"/>
      <c r="AH8" s="780"/>
      <c r="AI8" s="780"/>
      <c r="AJ8" s="780"/>
      <c r="AK8" s="780"/>
      <c r="AL8" s="780"/>
      <c r="AM8" s="780"/>
      <c r="AN8" s="780"/>
      <c r="AO8" s="780"/>
      <c r="AP8" s="780"/>
      <c r="AQ8" s="780"/>
      <c r="AR8" s="780"/>
      <c r="AS8" s="780"/>
      <c r="AT8" s="780"/>
      <c r="AU8" s="780"/>
      <c r="AV8" s="780"/>
      <c r="AW8" s="780"/>
      <c r="AX8" s="780"/>
      <c r="AY8" s="780"/>
      <c r="AZ8" s="780"/>
      <c r="BA8" s="780"/>
      <c r="BB8" s="780"/>
      <c r="BC8" s="780"/>
      <c r="BD8" s="780"/>
      <c r="BE8" s="780"/>
      <c r="BF8" s="780"/>
      <c r="BG8" s="780"/>
      <c r="BH8" s="780"/>
      <c r="BI8" s="780"/>
      <c r="BJ8" s="780"/>
      <c r="BK8" s="780"/>
      <c r="BL8" s="780"/>
      <c r="BM8" s="780"/>
      <c r="BN8" s="780"/>
      <c r="BO8" s="780"/>
      <c r="BP8" s="780"/>
      <c r="BQ8" s="780"/>
      <c r="BR8" s="780"/>
      <c r="BS8" s="780"/>
      <c r="BT8" s="780"/>
      <c r="BU8" s="780"/>
      <c r="BV8" s="780"/>
      <c r="BW8" s="780"/>
      <c r="BX8" s="780"/>
      <c r="BY8" s="780"/>
      <c r="BZ8" s="780"/>
      <c r="CA8" s="780"/>
      <c r="CB8" s="780"/>
      <c r="CC8" s="780"/>
      <c r="CD8" s="780"/>
      <c r="CE8" s="780"/>
      <c r="CF8" s="780"/>
      <c r="CG8" s="780"/>
      <c r="CH8" s="780"/>
      <c r="CI8" s="780"/>
      <c r="CJ8" s="780"/>
      <c r="CK8" s="780"/>
      <c r="CL8" s="780"/>
      <c r="CM8" s="780"/>
      <c r="CN8" s="780"/>
      <c r="CO8" s="780"/>
      <c r="CP8" s="780"/>
      <c r="CQ8" s="780"/>
      <c r="CR8" s="780"/>
      <c r="CS8" s="780"/>
      <c r="CT8" s="780"/>
      <c r="CU8" s="780"/>
      <c r="CV8" s="780"/>
      <c r="CW8" s="780"/>
      <c r="CX8" s="780"/>
      <c r="CY8" s="780"/>
      <c r="CZ8" s="780"/>
      <c r="DA8" s="780"/>
      <c r="DB8" s="780"/>
      <c r="DC8" s="780"/>
      <c r="DD8" s="780"/>
      <c r="DE8" s="780"/>
      <c r="DF8" s="780"/>
      <c r="DG8" s="780"/>
      <c r="DH8" s="780"/>
      <c r="DI8" s="780"/>
      <c r="DJ8" s="780"/>
      <c r="DK8" s="780"/>
      <c r="DL8" s="780"/>
      <c r="DM8" s="780"/>
      <c r="DN8" s="780"/>
      <c r="DO8" s="780"/>
      <c r="DP8" s="780"/>
      <c r="DQ8" s="780"/>
      <c r="DR8" s="780"/>
      <c r="DS8" s="780"/>
      <c r="DT8" s="780"/>
      <c r="DU8" s="780"/>
      <c r="DV8" s="780"/>
      <c r="DW8" s="780"/>
      <c r="DX8" s="780"/>
      <c r="DY8" s="780"/>
      <c r="DZ8" s="780"/>
      <c r="EA8" s="780"/>
      <c r="EB8" s="780"/>
      <c r="EC8" s="780"/>
      <c r="ED8" s="780"/>
      <c r="EE8" s="780"/>
      <c r="EF8" s="780"/>
      <c r="EG8" s="780"/>
      <c r="EH8" s="780"/>
      <c r="EI8" s="780"/>
      <c r="EJ8" s="780"/>
      <c r="EK8" s="780"/>
      <c r="EL8" s="780"/>
      <c r="EM8" s="780"/>
      <c r="EN8" s="780"/>
      <c r="EO8" s="780"/>
      <c r="EP8" s="780"/>
      <c r="EQ8" s="780"/>
      <c r="ER8" s="780"/>
      <c r="ES8" s="780"/>
      <c r="ET8" s="780"/>
      <c r="EU8" s="780"/>
      <c r="EV8" s="780"/>
      <c r="EW8" s="780"/>
      <c r="EX8" s="780"/>
      <c r="EY8" s="780"/>
      <c r="EZ8" s="780"/>
      <c r="FA8" s="780"/>
      <c r="FB8" s="780"/>
      <c r="FC8" s="780"/>
      <c r="FD8" s="780"/>
      <c r="FE8" s="780"/>
      <c r="FF8" s="780"/>
      <c r="FG8" s="780"/>
      <c r="FH8" s="780"/>
      <c r="FI8" s="780"/>
      <c r="FJ8" s="780"/>
      <c r="FK8" s="780"/>
      <c r="FL8" s="780"/>
      <c r="FM8" s="780"/>
      <c r="FN8" s="780"/>
      <c r="FO8" s="780"/>
      <c r="FP8" s="780"/>
      <c r="FQ8" s="780"/>
      <c r="FR8" s="780"/>
      <c r="FS8" s="780"/>
      <c r="FT8" s="780"/>
      <c r="FU8" s="780"/>
      <c r="FV8" s="780"/>
      <c r="FW8" s="780"/>
      <c r="FX8" s="780"/>
      <c r="FY8" s="780"/>
      <c r="FZ8" s="780"/>
      <c r="GA8" s="780"/>
      <c r="GB8" s="780"/>
      <c r="GC8" s="780"/>
      <c r="GD8" s="780"/>
      <c r="GE8" s="780"/>
      <c r="GF8" s="780"/>
      <c r="GG8" s="780"/>
      <c r="GH8" s="780"/>
      <c r="GI8" s="780"/>
      <c r="GJ8" s="780"/>
      <c r="GK8" s="780"/>
      <c r="GL8" s="780"/>
      <c r="GM8" s="780"/>
      <c r="GN8" s="780"/>
      <c r="GO8" s="780"/>
      <c r="GP8" s="780"/>
      <c r="GQ8" s="780"/>
      <c r="GR8" s="780"/>
      <c r="GS8" s="780"/>
      <c r="GT8" s="780"/>
      <c r="GU8" s="780"/>
      <c r="GV8" s="780"/>
      <c r="GW8" s="780"/>
      <c r="GX8" s="780"/>
      <c r="GY8" s="780"/>
      <c r="GZ8" s="780"/>
      <c r="HA8" s="780"/>
      <c r="HB8" s="780"/>
      <c r="HC8" s="780"/>
      <c r="HD8" s="780"/>
      <c r="HE8" s="780"/>
      <c r="HF8" s="780"/>
      <c r="HG8" s="780"/>
      <c r="HH8" s="780"/>
      <c r="HI8" s="780"/>
      <c r="HJ8" s="780"/>
      <c r="HK8" s="780"/>
      <c r="HL8" s="780"/>
      <c r="HM8" s="780"/>
      <c r="HN8" s="780"/>
      <c r="HO8" s="780"/>
      <c r="HP8" s="780"/>
      <c r="HQ8" s="780"/>
      <c r="HR8" s="780"/>
      <c r="HS8" s="780"/>
      <c r="HT8" s="780"/>
      <c r="HU8" s="780"/>
      <c r="HV8" s="780"/>
      <c r="HW8" s="780"/>
      <c r="HX8" s="780"/>
      <c r="HY8" s="780"/>
      <c r="HZ8" s="780"/>
      <c r="IA8" s="780"/>
      <c r="IB8" s="780"/>
      <c r="IC8" s="780"/>
      <c r="ID8" s="780"/>
      <c r="IE8" s="780"/>
      <c r="IF8" s="780"/>
      <c r="IG8" s="780"/>
      <c r="IH8" s="780"/>
      <c r="II8" s="780"/>
      <c r="IJ8" s="780"/>
      <c r="IK8" s="780"/>
      <c r="IL8" s="780"/>
      <c r="IM8" s="780"/>
      <c r="IN8" s="780"/>
      <c r="IO8" s="780"/>
      <c r="IP8" s="780"/>
      <c r="IQ8" s="780"/>
      <c r="IR8" s="780"/>
      <c r="IS8" s="780"/>
      <c r="IT8" s="780"/>
      <c r="IU8" s="780"/>
      <c r="IV8" s="780"/>
    </row>
    <row r="9" spans="1:256" ht="15.6" x14ac:dyDescent="0.3">
      <c r="A9" s="1199" t="s">
        <v>686</v>
      </c>
      <c r="B9" s="1199"/>
      <c r="C9" s="1199"/>
      <c r="D9" s="1223"/>
      <c r="E9" s="1223"/>
      <c r="F9" s="1223"/>
      <c r="G9" s="1223"/>
      <c r="H9" s="1223"/>
      <c r="I9" s="1223"/>
      <c r="J9" s="1223"/>
      <c r="K9" s="1223"/>
      <c r="L9" s="1224"/>
      <c r="M9" s="780"/>
      <c r="N9" s="780"/>
      <c r="O9" s="780"/>
      <c r="P9" s="780"/>
      <c r="Q9" s="780"/>
      <c r="R9" s="780"/>
      <c r="S9" s="780"/>
      <c r="T9" s="780"/>
      <c r="U9" s="780"/>
      <c r="V9" s="780"/>
      <c r="W9" s="780"/>
      <c r="X9" s="780"/>
      <c r="Y9" s="780"/>
      <c r="Z9" s="780"/>
      <c r="AA9" s="780"/>
      <c r="AB9" s="780"/>
      <c r="AC9" s="780"/>
      <c r="AD9" s="780"/>
      <c r="AE9" s="780"/>
      <c r="AF9" s="780"/>
      <c r="AG9" s="780"/>
      <c r="AH9" s="780"/>
      <c r="AI9" s="780"/>
      <c r="AJ9" s="780"/>
      <c r="AK9" s="780"/>
      <c r="AL9" s="780"/>
      <c r="AM9" s="780"/>
      <c r="AN9" s="780"/>
      <c r="AO9" s="780"/>
      <c r="AP9" s="780"/>
      <c r="AQ9" s="780"/>
      <c r="AR9" s="780"/>
      <c r="AS9" s="780"/>
      <c r="AT9" s="780"/>
      <c r="AU9" s="780"/>
      <c r="AV9" s="780"/>
      <c r="AW9" s="780"/>
      <c r="AX9" s="780"/>
      <c r="AY9" s="780"/>
      <c r="AZ9" s="780"/>
      <c r="BA9" s="780"/>
      <c r="BB9" s="780"/>
      <c r="BC9" s="780"/>
      <c r="BD9" s="780"/>
      <c r="BE9" s="780"/>
      <c r="BF9" s="780"/>
      <c r="BG9" s="780"/>
      <c r="BH9" s="780"/>
      <c r="BI9" s="780"/>
      <c r="BJ9" s="780"/>
      <c r="BK9" s="780"/>
      <c r="BL9" s="780"/>
      <c r="BM9" s="780"/>
      <c r="BN9" s="780"/>
      <c r="BO9" s="780"/>
      <c r="BP9" s="780"/>
      <c r="BQ9" s="780"/>
      <c r="BR9" s="780"/>
      <c r="BS9" s="780"/>
      <c r="BT9" s="780"/>
      <c r="BU9" s="780"/>
      <c r="BV9" s="780"/>
      <c r="BW9" s="780"/>
      <c r="BX9" s="780"/>
      <c r="BY9" s="780"/>
      <c r="BZ9" s="780"/>
      <c r="CA9" s="780"/>
      <c r="CB9" s="780"/>
      <c r="CC9" s="780"/>
      <c r="CD9" s="780"/>
      <c r="CE9" s="780"/>
      <c r="CF9" s="780"/>
      <c r="CG9" s="780"/>
      <c r="CH9" s="780"/>
      <c r="CI9" s="780"/>
      <c r="CJ9" s="780"/>
      <c r="CK9" s="780"/>
      <c r="CL9" s="780"/>
      <c r="CM9" s="780"/>
      <c r="CN9" s="780"/>
      <c r="CO9" s="780"/>
      <c r="CP9" s="780"/>
      <c r="CQ9" s="780"/>
      <c r="CR9" s="780"/>
      <c r="CS9" s="780"/>
      <c r="CT9" s="780"/>
      <c r="CU9" s="780"/>
      <c r="CV9" s="780"/>
      <c r="CW9" s="780"/>
      <c r="CX9" s="780"/>
      <c r="CY9" s="780"/>
      <c r="CZ9" s="780"/>
      <c r="DA9" s="780"/>
      <c r="DB9" s="780"/>
      <c r="DC9" s="780"/>
      <c r="DD9" s="780"/>
      <c r="DE9" s="780"/>
      <c r="DF9" s="780"/>
      <c r="DG9" s="780"/>
      <c r="DH9" s="780"/>
      <c r="DI9" s="780"/>
      <c r="DJ9" s="780"/>
      <c r="DK9" s="780"/>
      <c r="DL9" s="780"/>
      <c r="DM9" s="780"/>
      <c r="DN9" s="780"/>
      <c r="DO9" s="780"/>
      <c r="DP9" s="780"/>
      <c r="DQ9" s="780"/>
      <c r="DR9" s="780"/>
      <c r="DS9" s="780"/>
      <c r="DT9" s="780"/>
      <c r="DU9" s="780"/>
      <c r="DV9" s="780"/>
      <c r="DW9" s="780"/>
      <c r="DX9" s="780"/>
      <c r="DY9" s="780"/>
      <c r="DZ9" s="780"/>
      <c r="EA9" s="780"/>
      <c r="EB9" s="780"/>
      <c r="EC9" s="780"/>
      <c r="ED9" s="780"/>
      <c r="EE9" s="780"/>
      <c r="EF9" s="780"/>
      <c r="EG9" s="780"/>
      <c r="EH9" s="780"/>
      <c r="EI9" s="780"/>
      <c r="EJ9" s="780"/>
      <c r="EK9" s="780"/>
      <c r="EL9" s="780"/>
      <c r="EM9" s="780"/>
      <c r="EN9" s="780"/>
      <c r="EO9" s="780"/>
      <c r="EP9" s="780"/>
      <c r="EQ9" s="780"/>
      <c r="ER9" s="780"/>
      <c r="ES9" s="780"/>
      <c r="ET9" s="780"/>
      <c r="EU9" s="780"/>
      <c r="EV9" s="780"/>
      <c r="EW9" s="780"/>
      <c r="EX9" s="780"/>
      <c r="EY9" s="780"/>
      <c r="EZ9" s="780"/>
      <c r="FA9" s="780"/>
      <c r="FB9" s="780"/>
      <c r="FC9" s="780"/>
      <c r="FD9" s="780"/>
      <c r="FE9" s="780"/>
      <c r="FF9" s="780"/>
      <c r="FG9" s="780"/>
      <c r="FH9" s="780"/>
      <c r="FI9" s="780"/>
      <c r="FJ9" s="780"/>
      <c r="FK9" s="780"/>
      <c r="FL9" s="780"/>
      <c r="FM9" s="780"/>
      <c r="FN9" s="780"/>
      <c r="FO9" s="780"/>
      <c r="FP9" s="780"/>
      <c r="FQ9" s="780"/>
      <c r="FR9" s="780"/>
      <c r="FS9" s="780"/>
      <c r="FT9" s="780"/>
      <c r="FU9" s="780"/>
      <c r="FV9" s="780"/>
      <c r="FW9" s="780"/>
      <c r="FX9" s="780"/>
      <c r="FY9" s="780"/>
      <c r="FZ9" s="780"/>
      <c r="GA9" s="780"/>
      <c r="GB9" s="780"/>
      <c r="GC9" s="780"/>
      <c r="GD9" s="780"/>
      <c r="GE9" s="780"/>
      <c r="GF9" s="780"/>
      <c r="GG9" s="780"/>
      <c r="GH9" s="780"/>
      <c r="GI9" s="780"/>
      <c r="GJ9" s="780"/>
      <c r="GK9" s="780"/>
      <c r="GL9" s="780"/>
      <c r="GM9" s="780"/>
      <c r="GN9" s="780"/>
      <c r="GO9" s="780"/>
      <c r="GP9" s="780"/>
      <c r="GQ9" s="780"/>
      <c r="GR9" s="780"/>
      <c r="GS9" s="780"/>
      <c r="GT9" s="780"/>
      <c r="GU9" s="780"/>
      <c r="GV9" s="780"/>
      <c r="GW9" s="780"/>
      <c r="GX9" s="780"/>
      <c r="GY9" s="780"/>
      <c r="GZ9" s="780"/>
      <c r="HA9" s="780"/>
      <c r="HB9" s="780"/>
      <c r="HC9" s="780"/>
      <c r="HD9" s="780"/>
      <c r="HE9" s="780"/>
      <c r="HF9" s="780"/>
      <c r="HG9" s="780"/>
      <c r="HH9" s="780"/>
      <c r="HI9" s="780"/>
      <c r="HJ9" s="780"/>
      <c r="HK9" s="780"/>
      <c r="HL9" s="780"/>
      <c r="HM9" s="780"/>
      <c r="HN9" s="780"/>
      <c r="HO9" s="780"/>
      <c r="HP9" s="780"/>
      <c r="HQ9" s="780"/>
      <c r="HR9" s="780"/>
      <c r="HS9" s="780"/>
      <c r="HT9" s="780"/>
      <c r="HU9" s="780"/>
      <c r="HV9" s="780"/>
      <c r="HW9" s="780"/>
      <c r="HX9" s="780"/>
      <c r="HY9" s="780"/>
      <c r="HZ9" s="780"/>
      <c r="IA9" s="780"/>
      <c r="IB9" s="780"/>
      <c r="IC9" s="780"/>
      <c r="ID9" s="780"/>
      <c r="IE9" s="780"/>
      <c r="IF9" s="780"/>
      <c r="IG9" s="780"/>
      <c r="IH9" s="780"/>
      <c r="II9" s="780"/>
      <c r="IJ9" s="780"/>
      <c r="IK9" s="780"/>
      <c r="IL9" s="780"/>
      <c r="IM9" s="780"/>
      <c r="IN9" s="780"/>
      <c r="IO9" s="780"/>
      <c r="IP9" s="780"/>
      <c r="IQ9" s="780"/>
      <c r="IR9" s="780"/>
      <c r="IS9" s="780"/>
      <c r="IT9" s="780"/>
      <c r="IU9" s="780"/>
      <c r="IV9" s="780"/>
    </row>
    <row r="10" spans="1:256" ht="15.6" x14ac:dyDescent="0.3">
      <c r="A10" s="1199" t="s">
        <v>687</v>
      </c>
      <c r="B10" s="1199"/>
      <c r="C10" s="1199"/>
      <c r="D10" s="1222"/>
      <c r="E10" s="1223"/>
      <c r="F10" s="1223"/>
      <c r="G10" s="1223"/>
      <c r="H10" s="1223"/>
      <c r="I10" s="1223"/>
      <c r="J10" s="1223"/>
      <c r="K10" s="1223"/>
      <c r="L10" s="1224"/>
      <c r="M10" s="780"/>
      <c r="N10" s="780"/>
      <c r="O10" s="780"/>
      <c r="P10" s="780"/>
      <c r="Q10" s="780"/>
      <c r="R10" s="780"/>
      <c r="S10" s="780"/>
      <c r="T10" s="780"/>
      <c r="U10" s="780"/>
      <c r="V10" s="780"/>
      <c r="W10" s="780"/>
      <c r="X10" s="780"/>
      <c r="Y10" s="780"/>
      <c r="Z10" s="780"/>
      <c r="AA10" s="780"/>
      <c r="AB10" s="780"/>
      <c r="AC10" s="780"/>
      <c r="AD10" s="780"/>
      <c r="AE10" s="780"/>
      <c r="AF10" s="780"/>
      <c r="AG10" s="780"/>
      <c r="AH10" s="780"/>
      <c r="AI10" s="780"/>
      <c r="AJ10" s="780"/>
      <c r="AK10" s="780"/>
      <c r="AL10" s="780"/>
      <c r="AM10" s="780"/>
      <c r="AN10" s="780"/>
      <c r="AO10" s="780"/>
      <c r="AP10" s="780"/>
      <c r="AQ10" s="780"/>
      <c r="AR10" s="780"/>
      <c r="AS10" s="780"/>
      <c r="AT10" s="780"/>
      <c r="AU10" s="780"/>
      <c r="AV10" s="780"/>
      <c r="AW10" s="780"/>
      <c r="AX10" s="780"/>
      <c r="AY10" s="780"/>
      <c r="AZ10" s="780"/>
      <c r="BA10" s="780"/>
      <c r="BB10" s="780"/>
      <c r="BC10" s="780"/>
      <c r="BD10" s="780"/>
      <c r="BE10" s="780"/>
      <c r="BF10" s="780"/>
      <c r="BG10" s="780"/>
      <c r="BH10" s="780"/>
      <c r="BI10" s="780"/>
      <c r="BJ10" s="780"/>
      <c r="BK10" s="780"/>
      <c r="BL10" s="780"/>
      <c r="BM10" s="780"/>
      <c r="BN10" s="780"/>
      <c r="BO10" s="780"/>
      <c r="BP10" s="780"/>
      <c r="BQ10" s="780"/>
      <c r="BR10" s="780"/>
      <c r="BS10" s="780"/>
      <c r="BT10" s="780"/>
      <c r="BU10" s="780"/>
      <c r="BV10" s="780"/>
      <c r="BW10" s="780"/>
      <c r="BX10" s="780"/>
      <c r="BY10" s="780"/>
      <c r="BZ10" s="780"/>
      <c r="CA10" s="780"/>
      <c r="CB10" s="780"/>
      <c r="CC10" s="780"/>
      <c r="CD10" s="780"/>
      <c r="CE10" s="780"/>
      <c r="CF10" s="780"/>
      <c r="CG10" s="780"/>
      <c r="CH10" s="780"/>
      <c r="CI10" s="780"/>
      <c r="CJ10" s="780"/>
      <c r="CK10" s="780"/>
      <c r="CL10" s="780"/>
      <c r="CM10" s="780"/>
      <c r="CN10" s="780"/>
      <c r="CO10" s="780"/>
      <c r="CP10" s="780"/>
      <c r="CQ10" s="780"/>
      <c r="CR10" s="780"/>
      <c r="CS10" s="780"/>
      <c r="CT10" s="780"/>
      <c r="CU10" s="780"/>
      <c r="CV10" s="780"/>
      <c r="CW10" s="780"/>
      <c r="CX10" s="780"/>
      <c r="CY10" s="780"/>
      <c r="CZ10" s="780"/>
      <c r="DA10" s="780"/>
      <c r="DB10" s="780"/>
      <c r="DC10" s="780"/>
      <c r="DD10" s="780"/>
      <c r="DE10" s="780"/>
      <c r="DF10" s="780"/>
      <c r="DG10" s="780"/>
      <c r="DH10" s="780"/>
      <c r="DI10" s="780"/>
      <c r="DJ10" s="780"/>
      <c r="DK10" s="780"/>
      <c r="DL10" s="780"/>
      <c r="DM10" s="780"/>
      <c r="DN10" s="780"/>
      <c r="DO10" s="780"/>
      <c r="DP10" s="780"/>
      <c r="DQ10" s="780"/>
      <c r="DR10" s="780"/>
      <c r="DS10" s="780"/>
      <c r="DT10" s="780"/>
      <c r="DU10" s="780"/>
      <c r="DV10" s="780"/>
      <c r="DW10" s="780"/>
      <c r="DX10" s="780"/>
      <c r="DY10" s="780"/>
      <c r="DZ10" s="780"/>
      <c r="EA10" s="780"/>
      <c r="EB10" s="780"/>
      <c r="EC10" s="780"/>
      <c r="ED10" s="780"/>
      <c r="EE10" s="780"/>
      <c r="EF10" s="780"/>
      <c r="EG10" s="780"/>
      <c r="EH10" s="780"/>
      <c r="EI10" s="780"/>
      <c r="EJ10" s="780"/>
      <c r="EK10" s="780"/>
      <c r="EL10" s="780"/>
      <c r="EM10" s="780"/>
      <c r="EN10" s="780"/>
      <c r="EO10" s="780"/>
      <c r="EP10" s="780"/>
      <c r="EQ10" s="780"/>
      <c r="ER10" s="780"/>
      <c r="ES10" s="780"/>
      <c r="ET10" s="780"/>
      <c r="EU10" s="780"/>
      <c r="EV10" s="780"/>
      <c r="EW10" s="780"/>
      <c r="EX10" s="780"/>
      <c r="EY10" s="780"/>
      <c r="EZ10" s="780"/>
      <c r="FA10" s="780"/>
      <c r="FB10" s="780"/>
      <c r="FC10" s="780"/>
      <c r="FD10" s="780"/>
      <c r="FE10" s="780"/>
      <c r="FF10" s="780"/>
      <c r="FG10" s="780"/>
      <c r="FH10" s="780"/>
      <c r="FI10" s="780"/>
      <c r="FJ10" s="780"/>
      <c r="FK10" s="780"/>
      <c r="FL10" s="780"/>
      <c r="FM10" s="780"/>
      <c r="FN10" s="780"/>
      <c r="FO10" s="780"/>
      <c r="FP10" s="780"/>
      <c r="FQ10" s="780"/>
      <c r="FR10" s="780"/>
      <c r="FS10" s="780"/>
      <c r="FT10" s="780"/>
      <c r="FU10" s="780"/>
      <c r="FV10" s="780"/>
      <c r="FW10" s="780"/>
      <c r="FX10" s="780"/>
      <c r="FY10" s="780"/>
      <c r="FZ10" s="780"/>
      <c r="GA10" s="780"/>
      <c r="GB10" s="780"/>
      <c r="GC10" s="780"/>
      <c r="GD10" s="780"/>
      <c r="GE10" s="780"/>
      <c r="GF10" s="780"/>
      <c r="GG10" s="780"/>
      <c r="GH10" s="780"/>
      <c r="GI10" s="780"/>
      <c r="GJ10" s="780"/>
      <c r="GK10" s="780"/>
      <c r="GL10" s="780"/>
      <c r="GM10" s="780"/>
      <c r="GN10" s="780"/>
      <c r="GO10" s="780"/>
      <c r="GP10" s="780"/>
      <c r="GQ10" s="780"/>
      <c r="GR10" s="780"/>
      <c r="GS10" s="780"/>
      <c r="GT10" s="780"/>
      <c r="GU10" s="780"/>
      <c r="GV10" s="780"/>
      <c r="GW10" s="780"/>
      <c r="GX10" s="780"/>
      <c r="GY10" s="780"/>
      <c r="GZ10" s="780"/>
      <c r="HA10" s="780"/>
      <c r="HB10" s="780"/>
      <c r="HC10" s="780"/>
      <c r="HD10" s="780"/>
      <c r="HE10" s="780"/>
      <c r="HF10" s="780"/>
      <c r="HG10" s="780"/>
      <c r="HH10" s="780"/>
      <c r="HI10" s="780"/>
      <c r="HJ10" s="780"/>
      <c r="HK10" s="780"/>
      <c r="HL10" s="780"/>
      <c r="HM10" s="780"/>
      <c r="HN10" s="780"/>
      <c r="HO10" s="780"/>
      <c r="HP10" s="780"/>
      <c r="HQ10" s="780"/>
      <c r="HR10" s="780"/>
      <c r="HS10" s="780"/>
      <c r="HT10" s="780"/>
      <c r="HU10" s="780"/>
      <c r="HV10" s="780"/>
      <c r="HW10" s="780"/>
      <c r="HX10" s="780"/>
      <c r="HY10" s="780"/>
      <c r="HZ10" s="780"/>
      <c r="IA10" s="780"/>
      <c r="IB10" s="780"/>
      <c r="IC10" s="780"/>
      <c r="ID10" s="780"/>
      <c r="IE10" s="780"/>
      <c r="IF10" s="780"/>
      <c r="IG10" s="780"/>
      <c r="IH10" s="780"/>
      <c r="II10" s="780"/>
      <c r="IJ10" s="780"/>
      <c r="IK10" s="780"/>
      <c r="IL10" s="780"/>
      <c r="IM10" s="780"/>
      <c r="IN10" s="780"/>
      <c r="IO10" s="780"/>
      <c r="IP10" s="780"/>
      <c r="IQ10" s="780"/>
      <c r="IR10" s="780"/>
      <c r="IS10" s="780"/>
      <c r="IT10" s="780"/>
      <c r="IU10" s="780"/>
      <c r="IV10" s="780"/>
    </row>
    <row r="11" spans="1:256" ht="15.6" x14ac:dyDescent="0.3">
      <c r="A11" s="1199" t="s">
        <v>688</v>
      </c>
      <c r="B11" s="1199"/>
      <c r="C11" s="1199"/>
      <c r="D11" s="1223"/>
      <c r="E11" s="1223"/>
      <c r="F11" s="1223"/>
      <c r="G11" s="1223"/>
      <c r="H11" s="1223"/>
      <c r="I11" s="1223"/>
      <c r="J11" s="1223"/>
      <c r="K11" s="1223"/>
      <c r="L11" s="1224"/>
      <c r="M11" s="780"/>
      <c r="N11" s="780"/>
      <c r="O11" s="780"/>
      <c r="P11" s="780"/>
      <c r="Q11" s="780"/>
      <c r="R11" s="780"/>
      <c r="S11" s="780"/>
      <c r="T11" s="780"/>
      <c r="U11" s="780"/>
      <c r="V11" s="780"/>
      <c r="W11" s="780"/>
      <c r="X11" s="780"/>
      <c r="Y11" s="780"/>
      <c r="Z11" s="780"/>
      <c r="AA11" s="780"/>
      <c r="AB11" s="780"/>
      <c r="AC11" s="780"/>
      <c r="AD11" s="780"/>
      <c r="AE11" s="780"/>
      <c r="AF11" s="780"/>
      <c r="AG11" s="780"/>
      <c r="AH11" s="780"/>
      <c r="AI11" s="780"/>
      <c r="AJ11" s="780"/>
      <c r="AK11" s="780"/>
      <c r="AL11" s="780"/>
      <c r="AM11" s="780"/>
      <c r="AN11" s="780"/>
      <c r="AO11" s="780"/>
      <c r="AP11" s="780"/>
      <c r="AQ11" s="780"/>
      <c r="AR11" s="780"/>
      <c r="AS11" s="780"/>
      <c r="AT11" s="780"/>
      <c r="AU11" s="780"/>
      <c r="AV11" s="780"/>
      <c r="AW11" s="780"/>
      <c r="AX11" s="780"/>
      <c r="AY11" s="780"/>
      <c r="AZ11" s="780"/>
      <c r="BA11" s="780"/>
      <c r="BB11" s="780"/>
      <c r="BC11" s="780"/>
      <c r="BD11" s="780"/>
      <c r="BE11" s="780"/>
      <c r="BF11" s="780"/>
      <c r="BG11" s="780"/>
      <c r="BH11" s="780"/>
      <c r="BI11" s="780"/>
      <c r="BJ11" s="780"/>
      <c r="BK11" s="780"/>
      <c r="BL11" s="780"/>
      <c r="BM11" s="780"/>
      <c r="BN11" s="780"/>
      <c r="BO11" s="780"/>
      <c r="BP11" s="780"/>
      <c r="BQ11" s="780"/>
      <c r="BR11" s="780"/>
      <c r="BS11" s="780"/>
      <c r="BT11" s="780"/>
      <c r="BU11" s="780"/>
      <c r="BV11" s="780"/>
      <c r="BW11" s="780"/>
      <c r="BX11" s="780"/>
      <c r="BY11" s="780"/>
      <c r="BZ11" s="780"/>
      <c r="CA11" s="780"/>
      <c r="CB11" s="780"/>
      <c r="CC11" s="780"/>
      <c r="CD11" s="780"/>
      <c r="CE11" s="780"/>
      <c r="CF11" s="780"/>
      <c r="CG11" s="780"/>
      <c r="CH11" s="780"/>
      <c r="CI11" s="780"/>
      <c r="CJ11" s="780"/>
      <c r="CK11" s="780"/>
      <c r="CL11" s="780"/>
      <c r="CM11" s="780"/>
      <c r="CN11" s="780"/>
      <c r="CO11" s="780"/>
      <c r="CP11" s="780"/>
      <c r="CQ11" s="780"/>
      <c r="CR11" s="780"/>
      <c r="CS11" s="780"/>
      <c r="CT11" s="780"/>
      <c r="CU11" s="780"/>
      <c r="CV11" s="780"/>
      <c r="CW11" s="780"/>
      <c r="CX11" s="780"/>
      <c r="CY11" s="780"/>
      <c r="CZ11" s="780"/>
      <c r="DA11" s="780"/>
      <c r="DB11" s="780"/>
      <c r="DC11" s="780"/>
      <c r="DD11" s="780"/>
      <c r="DE11" s="780"/>
      <c r="DF11" s="780"/>
      <c r="DG11" s="780"/>
      <c r="DH11" s="780"/>
      <c r="DI11" s="780"/>
      <c r="DJ11" s="780"/>
      <c r="DK11" s="780"/>
      <c r="DL11" s="780"/>
      <c r="DM11" s="780"/>
      <c r="DN11" s="780"/>
      <c r="DO11" s="780"/>
      <c r="DP11" s="780"/>
      <c r="DQ11" s="780"/>
      <c r="DR11" s="780"/>
      <c r="DS11" s="780"/>
      <c r="DT11" s="780"/>
      <c r="DU11" s="780"/>
      <c r="DV11" s="780"/>
      <c r="DW11" s="780"/>
      <c r="DX11" s="780"/>
      <c r="DY11" s="780"/>
      <c r="DZ11" s="780"/>
      <c r="EA11" s="780"/>
      <c r="EB11" s="780"/>
      <c r="EC11" s="780"/>
      <c r="ED11" s="780"/>
      <c r="EE11" s="780"/>
      <c r="EF11" s="780"/>
      <c r="EG11" s="780"/>
      <c r="EH11" s="780"/>
      <c r="EI11" s="780"/>
      <c r="EJ11" s="780"/>
      <c r="EK11" s="780"/>
      <c r="EL11" s="780"/>
      <c r="EM11" s="780"/>
      <c r="EN11" s="780"/>
      <c r="EO11" s="780"/>
      <c r="EP11" s="780"/>
      <c r="EQ11" s="780"/>
      <c r="ER11" s="780"/>
      <c r="ES11" s="780"/>
      <c r="ET11" s="780"/>
      <c r="EU11" s="780"/>
      <c r="EV11" s="780"/>
      <c r="EW11" s="780"/>
      <c r="EX11" s="780"/>
      <c r="EY11" s="780"/>
      <c r="EZ11" s="780"/>
      <c r="FA11" s="780"/>
      <c r="FB11" s="780"/>
      <c r="FC11" s="780"/>
      <c r="FD11" s="780"/>
      <c r="FE11" s="780"/>
      <c r="FF11" s="780"/>
      <c r="FG11" s="780"/>
      <c r="FH11" s="780"/>
      <c r="FI11" s="780"/>
      <c r="FJ11" s="780"/>
      <c r="FK11" s="780"/>
      <c r="FL11" s="780"/>
      <c r="FM11" s="780"/>
      <c r="FN11" s="780"/>
      <c r="FO11" s="780"/>
      <c r="FP11" s="780"/>
      <c r="FQ11" s="780"/>
      <c r="FR11" s="780"/>
      <c r="FS11" s="780"/>
      <c r="FT11" s="780"/>
      <c r="FU11" s="780"/>
      <c r="FV11" s="780"/>
      <c r="FW11" s="780"/>
      <c r="FX11" s="780"/>
      <c r="FY11" s="780"/>
      <c r="FZ11" s="780"/>
      <c r="GA11" s="780"/>
      <c r="GB11" s="780"/>
      <c r="GC11" s="780"/>
      <c r="GD11" s="780"/>
      <c r="GE11" s="780"/>
      <c r="GF11" s="780"/>
      <c r="GG11" s="780"/>
      <c r="GH11" s="780"/>
      <c r="GI11" s="780"/>
      <c r="GJ11" s="780"/>
      <c r="GK11" s="780"/>
      <c r="GL11" s="780"/>
      <c r="GM11" s="780"/>
      <c r="GN11" s="780"/>
      <c r="GO11" s="780"/>
      <c r="GP11" s="780"/>
      <c r="GQ11" s="780"/>
      <c r="GR11" s="780"/>
      <c r="GS11" s="780"/>
      <c r="GT11" s="780"/>
      <c r="GU11" s="780"/>
      <c r="GV11" s="780"/>
      <c r="GW11" s="780"/>
      <c r="GX11" s="780"/>
      <c r="GY11" s="780"/>
      <c r="GZ11" s="780"/>
      <c r="HA11" s="780"/>
      <c r="HB11" s="780"/>
      <c r="HC11" s="780"/>
      <c r="HD11" s="780"/>
      <c r="HE11" s="780"/>
      <c r="HF11" s="780"/>
      <c r="HG11" s="780"/>
      <c r="HH11" s="780"/>
      <c r="HI11" s="780"/>
      <c r="HJ11" s="780"/>
      <c r="HK11" s="780"/>
      <c r="HL11" s="780"/>
      <c r="HM11" s="780"/>
      <c r="HN11" s="780"/>
      <c r="HO11" s="780"/>
      <c r="HP11" s="780"/>
      <c r="HQ11" s="780"/>
      <c r="HR11" s="780"/>
      <c r="HS11" s="780"/>
      <c r="HT11" s="780"/>
      <c r="HU11" s="780"/>
      <c r="HV11" s="780"/>
      <c r="HW11" s="780"/>
      <c r="HX11" s="780"/>
      <c r="HY11" s="780"/>
      <c r="HZ11" s="780"/>
      <c r="IA11" s="780"/>
      <c r="IB11" s="780"/>
      <c r="IC11" s="780"/>
      <c r="ID11" s="780"/>
      <c r="IE11" s="780"/>
      <c r="IF11" s="780"/>
      <c r="IG11" s="780"/>
      <c r="IH11" s="780"/>
      <c r="II11" s="780"/>
      <c r="IJ11" s="780"/>
      <c r="IK11" s="780"/>
      <c r="IL11" s="780"/>
      <c r="IM11" s="780"/>
      <c r="IN11" s="780"/>
      <c r="IO11" s="780"/>
      <c r="IP11" s="780"/>
      <c r="IQ11" s="780"/>
      <c r="IR11" s="780"/>
      <c r="IS11" s="780"/>
      <c r="IT11" s="780"/>
      <c r="IU11" s="780"/>
      <c r="IV11" s="780"/>
    </row>
    <row r="12" spans="1:256" ht="15.6" x14ac:dyDescent="0.3">
      <c r="A12" s="1199" t="s">
        <v>689</v>
      </c>
      <c r="B12" s="1199"/>
      <c r="C12" s="1199"/>
      <c r="D12" s="1223"/>
      <c r="E12" s="1223"/>
      <c r="F12" s="1223"/>
      <c r="G12" s="1223"/>
      <c r="H12" s="1223"/>
      <c r="I12" s="1223"/>
      <c r="J12" s="1223"/>
      <c r="K12" s="1223"/>
      <c r="L12" s="1224"/>
      <c r="M12" s="780"/>
      <c r="N12" s="780"/>
      <c r="O12" s="780"/>
      <c r="P12" s="780"/>
      <c r="Q12" s="780"/>
      <c r="R12" s="780"/>
      <c r="S12" s="780"/>
      <c r="T12" s="780"/>
      <c r="U12" s="780"/>
      <c r="V12" s="780"/>
      <c r="W12" s="780"/>
      <c r="X12" s="780"/>
      <c r="Y12" s="780"/>
      <c r="Z12" s="780"/>
      <c r="AA12" s="780"/>
      <c r="AB12" s="780"/>
      <c r="AC12" s="780"/>
      <c r="AD12" s="780"/>
      <c r="AE12" s="780"/>
      <c r="AF12" s="780"/>
      <c r="AG12" s="780"/>
      <c r="AH12" s="780"/>
      <c r="AI12" s="780"/>
      <c r="AJ12" s="780"/>
      <c r="AK12" s="780"/>
      <c r="AL12" s="780"/>
      <c r="AM12" s="780"/>
      <c r="AN12" s="780"/>
      <c r="AO12" s="780"/>
      <c r="AP12" s="780"/>
      <c r="AQ12" s="780"/>
      <c r="AR12" s="780"/>
      <c r="AS12" s="780"/>
      <c r="AT12" s="780"/>
      <c r="AU12" s="780"/>
      <c r="AV12" s="780"/>
      <c r="AW12" s="780"/>
      <c r="AX12" s="780"/>
      <c r="AY12" s="780"/>
      <c r="AZ12" s="780"/>
      <c r="BA12" s="780"/>
      <c r="BB12" s="780"/>
      <c r="BC12" s="780"/>
      <c r="BD12" s="780"/>
      <c r="BE12" s="780"/>
      <c r="BF12" s="780"/>
      <c r="BG12" s="780"/>
      <c r="BH12" s="780"/>
      <c r="BI12" s="780"/>
      <c r="BJ12" s="780"/>
      <c r="BK12" s="780"/>
      <c r="BL12" s="780"/>
      <c r="BM12" s="780"/>
      <c r="BN12" s="780"/>
      <c r="BO12" s="780"/>
      <c r="BP12" s="780"/>
      <c r="BQ12" s="780"/>
      <c r="BR12" s="780"/>
      <c r="BS12" s="780"/>
      <c r="BT12" s="780"/>
      <c r="BU12" s="780"/>
      <c r="BV12" s="780"/>
      <c r="BW12" s="780"/>
      <c r="BX12" s="780"/>
      <c r="BY12" s="780"/>
      <c r="BZ12" s="780"/>
      <c r="CA12" s="780"/>
      <c r="CB12" s="780"/>
      <c r="CC12" s="780"/>
      <c r="CD12" s="780"/>
      <c r="CE12" s="780"/>
      <c r="CF12" s="780"/>
      <c r="CG12" s="780"/>
      <c r="CH12" s="780"/>
      <c r="CI12" s="780"/>
      <c r="CJ12" s="780"/>
      <c r="CK12" s="780"/>
      <c r="CL12" s="780"/>
      <c r="CM12" s="780"/>
      <c r="CN12" s="780"/>
      <c r="CO12" s="780"/>
      <c r="CP12" s="780"/>
      <c r="CQ12" s="780"/>
      <c r="CR12" s="780"/>
      <c r="CS12" s="780"/>
      <c r="CT12" s="780"/>
      <c r="CU12" s="780"/>
      <c r="CV12" s="780"/>
      <c r="CW12" s="780"/>
      <c r="CX12" s="780"/>
      <c r="CY12" s="780"/>
      <c r="CZ12" s="780"/>
      <c r="DA12" s="780"/>
      <c r="DB12" s="780"/>
      <c r="DC12" s="780"/>
      <c r="DD12" s="780"/>
      <c r="DE12" s="780"/>
      <c r="DF12" s="780"/>
      <c r="DG12" s="780"/>
      <c r="DH12" s="780"/>
      <c r="DI12" s="780"/>
      <c r="DJ12" s="780"/>
      <c r="DK12" s="780"/>
      <c r="DL12" s="780"/>
      <c r="DM12" s="780"/>
      <c r="DN12" s="780"/>
      <c r="DO12" s="780"/>
      <c r="DP12" s="780"/>
      <c r="DQ12" s="780"/>
      <c r="DR12" s="780"/>
      <c r="DS12" s="780"/>
      <c r="DT12" s="780"/>
      <c r="DU12" s="780"/>
      <c r="DV12" s="780"/>
      <c r="DW12" s="780"/>
      <c r="DX12" s="780"/>
      <c r="DY12" s="780"/>
      <c r="DZ12" s="780"/>
      <c r="EA12" s="780"/>
      <c r="EB12" s="780"/>
      <c r="EC12" s="780"/>
      <c r="ED12" s="780"/>
      <c r="EE12" s="780"/>
      <c r="EF12" s="780"/>
      <c r="EG12" s="780"/>
      <c r="EH12" s="780"/>
      <c r="EI12" s="780"/>
      <c r="EJ12" s="780"/>
      <c r="EK12" s="780"/>
      <c r="EL12" s="780"/>
      <c r="EM12" s="780"/>
      <c r="EN12" s="780"/>
      <c r="EO12" s="780"/>
      <c r="EP12" s="780"/>
      <c r="EQ12" s="780"/>
      <c r="ER12" s="780"/>
      <c r="ES12" s="780"/>
      <c r="ET12" s="780"/>
      <c r="EU12" s="780"/>
      <c r="EV12" s="780"/>
      <c r="EW12" s="780"/>
      <c r="EX12" s="780"/>
      <c r="EY12" s="780"/>
      <c r="EZ12" s="780"/>
      <c r="FA12" s="780"/>
      <c r="FB12" s="780"/>
      <c r="FC12" s="780"/>
      <c r="FD12" s="780"/>
      <c r="FE12" s="780"/>
      <c r="FF12" s="780"/>
      <c r="FG12" s="780"/>
      <c r="FH12" s="780"/>
      <c r="FI12" s="780"/>
      <c r="FJ12" s="780"/>
      <c r="FK12" s="780"/>
      <c r="FL12" s="780"/>
      <c r="FM12" s="780"/>
      <c r="FN12" s="780"/>
      <c r="FO12" s="780"/>
      <c r="FP12" s="780"/>
      <c r="FQ12" s="780"/>
      <c r="FR12" s="780"/>
      <c r="FS12" s="780"/>
      <c r="FT12" s="780"/>
      <c r="FU12" s="780"/>
      <c r="FV12" s="780"/>
      <c r="FW12" s="780"/>
      <c r="FX12" s="780"/>
      <c r="FY12" s="780"/>
      <c r="FZ12" s="780"/>
      <c r="GA12" s="780"/>
      <c r="GB12" s="780"/>
      <c r="GC12" s="780"/>
      <c r="GD12" s="780"/>
      <c r="GE12" s="780"/>
      <c r="GF12" s="780"/>
      <c r="GG12" s="780"/>
      <c r="GH12" s="780"/>
      <c r="GI12" s="780"/>
      <c r="GJ12" s="780"/>
      <c r="GK12" s="780"/>
      <c r="GL12" s="780"/>
      <c r="GM12" s="780"/>
      <c r="GN12" s="780"/>
      <c r="GO12" s="780"/>
      <c r="GP12" s="780"/>
      <c r="GQ12" s="780"/>
      <c r="GR12" s="780"/>
      <c r="GS12" s="780"/>
      <c r="GT12" s="780"/>
      <c r="GU12" s="780"/>
      <c r="GV12" s="780"/>
      <c r="GW12" s="780"/>
      <c r="GX12" s="780"/>
      <c r="GY12" s="780"/>
      <c r="GZ12" s="780"/>
      <c r="HA12" s="780"/>
      <c r="HB12" s="780"/>
      <c r="HC12" s="780"/>
      <c r="HD12" s="780"/>
      <c r="HE12" s="780"/>
      <c r="HF12" s="780"/>
      <c r="HG12" s="780"/>
      <c r="HH12" s="780"/>
      <c r="HI12" s="780"/>
      <c r="HJ12" s="780"/>
      <c r="HK12" s="780"/>
      <c r="HL12" s="780"/>
      <c r="HM12" s="780"/>
      <c r="HN12" s="780"/>
      <c r="HO12" s="780"/>
      <c r="HP12" s="780"/>
      <c r="HQ12" s="780"/>
      <c r="HR12" s="780"/>
      <c r="HS12" s="780"/>
      <c r="HT12" s="780"/>
      <c r="HU12" s="780"/>
      <c r="HV12" s="780"/>
      <c r="HW12" s="780"/>
      <c r="HX12" s="780"/>
      <c r="HY12" s="780"/>
      <c r="HZ12" s="780"/>
      <c r="IA12" s="780"/>
      <c r="IB12" s="780"/>
      <c r="IC12" s="780"/>
      <c r="ID12" s="780"/>
      <c r="IE12" s="780"/>
      <c r="IF12" s="780"/>
      <c r="IG12" s="780"/>
      <c r="IH12" s="780"/>
      <c r="II12" s="780"/>
      <c r="IJ12" s="780"/>
      <c r="IK12" s="780"/>
      <c r="IL12" s="780"/>
      <c r="IM12" s="780"/>
      <c r="IN12" s="780"/>
      <c r="IO12" s="780"/>
      <c r="IP12" s="780"/>
      <c r="IQ12" s="780"/>
      <c r="IR12" s="780"/>
      <c r="IS12" s="780"/>
      <c r="IT12" s="780"/>
      <c r="IU12" s="780"/>
      <c r="IV12" s="780"/>
    </row>
    <row r="13" spans="1:256" ht="16.2" thickBot="1" x14ac:dyDescent="0.35">
      <c r="A13" s="1199" t="s">
        <v>705</v>
      </c>
      <c r="B13" s="1199"/>
      <c r="C13" s="1199"/>
      <c r="D13" s="1200"/>
      <c r="E13" s="1200"/>
      <c r="F13" s="1200"/>
      <c r="G13" s="1200"/>
      <c r="H13" s="1200"/>
      <c r="I13" s="1200"/>
      <c r="J13" s="1200"/>
      <c r="K13" s="1200"/>
      <c r="L13" s="1201"/>
      <c r="M13" s="780"/>
      <c r="N13" s="780"/>
      <c r="O13" s="780"/>
      <c r="P13" s="780"/>
      <c r="Q13" s="780"/>
      <c r="R13" s="780"/>
      <c r="S13" s="780"/>
      <c r="T13" s="780"/>
      <c r="U13" s="780"/>
      <c r="V13" s="780"/>
      <c r="W13" s="780"/>
      <c r="X13" s="780"/>
      <c r="Y13" s="780"/>
      <c r="Z13" s="780"/>
      <c r="AA13" s="780"/>
      <c r="AB13" s="780"/>
      <c r="AC13" s="780"/>
      <c r="AD13" s="780"/>
      <c r="AE13" s="780"/>
      <c r="AF13" s="780"/>
      <c r="AG13" s="780"/>
      <c r="AH13" s="780"/>
      <c r="AI13" s="780"/>
      <c r="AJ13" s="780"/>
      <c r="AK13" s="780"/>
      <c r="AL13" s="780"/>
      <c r="AM13" s="780"/>
      <c r="AN13" s="780"/>
      <c r="AO13" s="780"/>
      <c r="AP13" s="780"/>
      <c r="AQ13" s="780"/>
      <c r="AR13" s="780"/>
      <c r="AS13" s="780"/>
      <c r="AT13" s="780"/>
      <c r="AU13" s="780"/>
      <c r="AV13" s="780"/>
      <c r="AW13" s="780"/>
      <c r="AX13" s="780"/>
      <c r="AY13" s="780"/>
      <c r="AZ13" s="780"/>
      <c r="BA13" s="780"/>
      <c r="BB13" s="780"/>
      <c r="BC13" s="780"/>
      <c r="BD13" s="780"/>
      <c r="BE13" s="780"/>
      <c r="BF13" s="780"/>
      <c r="BG13" s="780"/>
      <c r="BH13" s="780"/>
      <c r="BI13" s="780"/>
      <c r="BJ13" s="780"/>
      <c r="BK13" s="780"/>
      <c r="BL13" s="780"/>
      <c r="BM13" s="780"/>
      <c r="BN13" s="780"/>
      <c r="BO13" s="780"/>
      <c r="BP13" s="780"/>
      <c r="BQ13" s="780"/>
      <c r="BR13" s="780"/>
      <c r="BS13" s="780"/>
      <c r="BT13" s="780"/>
      <c r="BU13" s="780"/>
      <c r="BV13" s="780"/>
      <c r="BW13" s="780"/>
      <c r="BX13" s="780"/>
      <c r="BY13" s="780"/>
      <c r="BZ13" s="780"/>
      <c r="CA13" s="780"/>
      <c r="CB13" s="780"/>
      <c r="CC13" s="780"/>
      <c r="CD13" s="780"/>
      <c r="CE13" s="780"/>
      <c r="CF13" s="780"/>
      <c r="CG13" s="780"/>
      <c r="CH13" s="780"/>
      <c r="CI13" s="780"/>
      <c r="CJ13" s="780"/>
      <c r="CK13" s="780"/>
      <c r="CL13" s="780"/>
      <c r="CM13" s="780"/>
      <c r="CN13" s="780"/>
      <c r="CO13" s="780"/>
      <c r="CP13" s="780"/>
      <c r="CQ13" s="780"/>
      <c r="CR13" s="780"/>
      <c r="CS13" s="780"/>
      <c r="CT13" s="780"/>
      <c r="CU13" s="780"/>
      <c r="CV13" s="780"/>
      <c r="CW13" s="780"/>
      <c r="CX13" s="780"/>
      <c r="CY13" s="780"/>
      <c r="CZ13" s="780"/>
      <c r="DA13" s="780"/>
      <c r="DB13" s="780"/>
      <c r="DC13" s="780"/>
      <c r="DD13" s="780"/>
      <c r="DE13" s="780"/>
      <c r="DF13" s="780"/>
      <c r="DG13" s="780"/>
      <c r="DH13" s="780"/>
      <c r="DI13" s="780"/>
      <c r="DJ13" s="780"/>
      <c r="DK13" s="780"/>
      <c r="DL13" s="780"/>
      <c r="DM13" s="780"/>
      <c r="DN13" s="780"/>
      <c r="DO13" s="780"/>
      <c r="DP13" s="780"/>
      <c r="DQ13" s="780"/>
      <c r="DR13" s="780"/>
      <c r="DS13" s="780"/>
      <c r="DT13" s="780"/>
      <c r="DU13" s="780"/>
      <c r="DV13" s="780"/>
      <c r="DW13" s="780"/>
      <c r="DX13" s="780"/>
      <c r="DY13" s="780"/>
      <c r="DZ13" s="780"/>
      <c r="EA13" s="780"/>
      <c r="EB13" s="780"/>
      <c r="EC13" s="780"/>
      <c r="ED13" s="780"/>
      <c r="EE13" s="780"/>
      <c r="EF13" s="780"/>
      <c r="EG13" s="780"/>
      <c r="EH13" s="780"/>
      <c r="EI13" s="780"/>
      <c r="EJ13" s="780"/>
      <c r="EK13" s="780"/>
      <c r="EL13" s="780"/>
      <c r="EM13" s="780"/>
      <c r="EN13" s="780"/>
      <c r="EO13" s="780"/>
      <c r="EP13" s="780"/>
      <c r="EQ13" s="780"/>
      <c r="ER13" s="780"/>
      <c r="ES13" s="780"/>
      <c r="ET13" s="780"/>
      <c r="EU13" s="780"/>
      <c r="EV13" s="780"/>
      <c r="EW13" s="780"/>
      <c r="EX13" s="780"/>
      <c r="EY13" s="780"/>
      <c r="EZ13" s="780"/>
      <c r="FA13" s="780"/>
      <c r="FB13" s="780"/>
      <c r="FC13" s="780"/>
      <c r="FD13" s="780"/>
      <c r="FE13" s="780"/>
      <c r="FF13" s="780"/>
      <c r="FG13" s="780"/>
      <c r="FH13" s="780"/>
      <c r="FI13" s="780"/>
      <c r="FJ13" s="780"/>
      <c r="FK13" s="780"/>
      <c r="FL13" s="780"/>
      <c r="FM13" s="780"/>
      <c r="FN13" s="780"/>
      <c r="FO13" s="780"/>
      <c r="FP13" s="780"/>
      <c r="FQ13" s="780"/>
      <c r="FR13" s="780"/>
      <c r="FS13" s="780"/>
      <c r="FT13" s="780"/>
      <c r="FU13" s="780"/>
      <c r="FV13" s="780"/>
      <c r="FW13" s="780"/>
      <c r="FX13" s="780"/>
      <c r="FY13" s="780"/>
      <c r="FZ13" s="780"/>
      <c r="GA13" s="780"/>
      <c r="GB13" s="780"/>
      <c r="GC13" s="780"/>
      <c r="GD13" s="780"/>
      <c r="GE13" s="780"/>
      <c r="GF13" s="780"/>
      <c r="GG13" s="780"/>
      <c r="GH13" s="780"/>
      <c r="GI13" s="780"/>
      <c r="GJ13" s="780"/>
      <c r="GK13" s="780"/>
      <c r="GL13" s="780"/>
      <c r="GM13" s="780"/>
      <c r="GN13" s="780"/>
      <c r="GO13" s="780"/>
      <c r="GP13" s="780"/>
      <c r="GQ13" s="780"/>
      <c r="GR13" s="780"/>
      <c r="GS13" s="780"/>
      <c r="GT13" s="780"/>
      <c r="GU13" s="780"/>
      <c r="GV13" s="780"/>
      <c r="GW13" s="780"/>
      <c r="GX13" s="780"/>
      <c r="GY13" s="780"/>
      <c r="GZ13" s="780"/>
      <c r="HA13" s="780"/>
      <c r="HB13" s="780"/>
      <c r="HC13" s="780"/>
      <c r="HD13" s="780"/>
      <c r="HE13" s="780"/>
      <c r="HF13" s="780"/>
      <c r="HG13" s="780"/>
      <c r="HH13" s="780"/>
      <c r="HI13" s="780"/>
      <c r="HJ13" s="780"/>
      <c r="HK13" s="780"/>
      <c r="HL13" s="780"/>
      <c r="HM13" s="780"/>
      <c r="HN13" s="780"/>
      <c r="HO13" s="780"/>
      <c r="HP13" s="780"/>
      <c r="HQ13" s="780"/>
      <c r="HR13" s="780"/>
      <c r="HS13" s="780"/>
      <c r="HT13" s="780"/>
      <c r="HU13" s="780"/>
      <c r="HV13" s="780"/>
      <c r="HW13" s="780"/>
      <c r="HX13" s="780"/>
      <c r="HY13" s="780"/>
      <c r="HZ13" s="780"/>
      <c r="IA13" s="780"/>
      <c r="IB13" s="780"/>
      <c r="IC13" s="780"/>
      <c r="ID13" s="780"/>
      <c r="IE13" s="780"/>
      <c r="IF13" s="780"/>
      <c r="IG13" s="780"/>
      <c r="IH13" s="780"/>
      <c r="II13" s="780"/>
      <c r="IJ13" s="780"/>
      <c r="IK13" s="780"/>
      <c r="IL13" s="780"/>
      <c r="IM13" s="780"/>
      <c r="IN13" s="780"/>
      <c r="IO13" s="780"/>
      <c r="IP13" s="780"/>
      <c r="IQ13" s="780"/>
      <c r="IR13" s="780"/>
      <c r="IS13" s="780"/>
      <c r="IT13" s="780"/>
      <c r="IU13" s="780"/>
      <c r="IV13" s="780"/>
    </row>
    <row r="14" spans="1:256" x14ac:dyDescent="0.3">
      <c r="A14" s="1202" t="s">
        <v>690</v>
      </c>
      <c r="B14" s="1203"/>
      <c r="C14" s="1206" t="s">
        <v>691</v>
      </c>
      <c r="D14" s="1208" t="s">
        <v>47</v>
      </c>
      <c r="E14" s="1208"/>
      <c r="F14" s="1209" t="s">
        <v>692</v>
      </c>
      <c r="G14" s="1210" t="s">
        <v>693</v>
      </c>
      <c r="H14" s="1212" t="s">
        <v>694</v>
      </c>
      <c r="I14" s="1213"/>
      <c r="J14" s="1214"/>
      <c r="K14" s="1209" t="s">
        <v>695</v>
      </c>
      <c r="L14" s="1215" t="s">
        <v>696</v>
      </c>
    </row>
    <row r="15" spans="1:256" ht="15" thickBot="1" x14ac:dyDescent="0.35">
      <c r="A15" s="1204"/>
      <c r="B15" s="1205"/>
      <c r="C15" s="1207"/>
      <c r="D15" s="781" t="s">
        <v>48</v>
      </c>
      <c r="E15" s="781" t="s">
        <v>49</v>
      </c>
      <c r="F15" s="1206"/>
      <c r="G15" s="1211"/>
      <c r="H15" s="782" t="s">
        <v>50</v>
      </c>
      <c r="I15" s="782" t="s">
        <v>51</v>
      </c>
      <c r="J15" s="783" t="s">
        <v>52</v>
      </c>
      <c r="K15" s="1206"/>
      <c r="L15" s="1216"/>
      <c r="M15" s="721"/>
      <c r="N15" s="721"/>
      <c r="O15" s="721"/>
      <c r="P15" s="721"/>
      <c r="Q15" s="721"/>
      <c r="R15" s="721"/>
      <c r="S15" s="721"/>
      <c r="T15" s="721"/>
      <c r="U15" s="721"/>
      <c r="V15" s="721"/>
      <c r="W15" s="721"/>
      <c r="X15" s="721"/>
      <c r="Y15" s="721"/>
      <c r="Z15" s="721"/>
      <c r="AA15" s="721"/>
      <c r="AB15" s="721"/>
      <c r="AC15" s="721"/>
      <c r="AD15" s="721"/>
      <c r="AE15" s="721"/>
      <c r="AF15" s="721"/>
      <c r="AG15" s="721"/>
      <c r="AH15" s="721"/>
      <c r="AI15" s="721"/>
      <c r="AJ15" s="721"/>
      <c r="AK15" s="721"/>
      <c r="AL15" s="721"/>
      <c r="AM15" s="721"/>
      <c r="AN15" s="721"/>
      <c r="AO15" s="721"/>
      <c r="AP15" s="721"/>
      <c r="AQ15" s="721"/>
      <c r="AR15" s="721"/>
      <c r="AS15" s="721"/>
      <c r="AT15" s="721"/>
      <c r="AU15" s="721"/>
      <c r="AV15" s="721"/>
      <c r="AW15" s="721"/>
      <c r="AX15" s="721"/>
      <c r="AY15" s="721"/>
      <c r="AZ15" s="721"/>
      <c r="BA15" s="721"/>
      <c r="BB15" s="721"/>
      <c r="BC15" s="721"/>
      <c r="BD15" s="721"/>
      <c r="BE15" s="721"/>
      <c r="BF15" s="721"/>
      <c r="BG15" s="721"/>
      <c r="BH15" s="721"/>
      <c r="BI15" s="721"/>
      <c r="BJ15" s="721"/>
      <c r="BK15" s="721"/>
      <c r="BL15" s="721"/>
      <c r="BM15" s="721"/>
      <c r="BN15" s="721"/>
      <c r="BO15" s="721"/>
      <c r="BP15" s="721"/>
      <c r="BQ15" s="721"/>
      <c r="BR15" s="721"/>
      <c r="BS15" s="721"/>
      <c r="BT15" s="721"/>
      <c r="BU15" s="721"/>
      <c r="BV15" s="721"/>
      <c r="BW15" s="721"/>
      <c r="BX15" s="721"/>
      <c r="BY15" s="721"/>
      <c r="BZ15" s="721"/>
      <c r="CA15" s="721"/>
      <c r="CB15" s="721"/>
      <c r="CC15" s="721"/>
      <c r="CD15" s="721"/>
      <c r="CE15" s="721"/>
      <c r="CF15" s="721"/>
      <c r="CG15" s="721"/>
      <c r="CH15" s="721"/>
      <c r="CI15" s="721"/>
      <c r="CJ15" s="721"/>
      <c r="CK15" s="721"/>
      <c r="CL15" s="721"/>
      <c r="CM15" s="721"/>
      <c r="CN15" s="721"/>
      <c r="CO15" s="721"/>
      <c r="CP15" s="721"/>
      <c r="CQ15" s="721"/>
      <c r="CR15" s="721"/>
      <c r="CS15" s="721"/>
      <c r="CT15" s="721"/>
      <c r="CU15" s="721"/>
      <c r="CV15" s="721"/>
      <c r="CW15" s="721"/>
      <c r="CX15" s="721"/>
      <c r="CY15" s="721"/>
      <c r="CZ15" s="721"/>
      <c r="DA15" s="721"/>
      <c r="DB15" s="721"/>
      <c r="DC15" s="721"/>
      <c r="DD15" s="721"/>
      <c r="DE15" s="721"/>
      <c r="DF15" s="721"/>
      <c r="DG15" s="721"/>
      <c r="DH15" s="721"/>
      <c r="DI15" s="721"/>
      <c r="DJ15" s="721"/>
      <c r="DK15" s="721"/>
      <c r="DL15" s="721"/>
      <c r="DM15" s="721"/>
      <c r="DN15" s="721"/>
      <c r="DO15" s="721"/>
      <c r="DP15" s="721"/>
      <c r="DQ15" s="721"/>
      <c r="DR15" s="721"/>
      <c r="DS15" s="721"/>
      <c r="DT15" s="721"/>
      <c r="DU15" s="721"/>
      <c r="DV15" s="721"/>
      <c r="DW15" s="721"/>
      <c r="DX15" s="721"/>
      <c r="DY15" s="721"/>
      <c r="DZ15" s="721"/>
      <c r="EA15" s="721"/>
      <c r="EB15" s="721"/>
      <c r="EC15" s="721"/>
      <c r="ED15" s="721"/>
      <c r="EE15" s="721"/>
      <c r="EF15" s="721"/>
      <c r="EG15" s="721"/>
      <c r="EH15" s="721"/>
      <c r="EI15" s="721"/>
      <c r="EJ15" s="721"/>
      <c r="EK15" s="721"/>
      <c r="EL15" s="721"/>
      <c r="EM15" s="721"/>
      <c r="EN15" s="721"/>
      <c r="EO15" s="721"/>
      <c r="EP15" s="721"/>
      <c r="EQ15" s="721"/>
      <c r="ER15" s="721"/>
      <c r="ES15" s="721"/>
      <c r="ET15" s="721"/>
      <c r="EU15" s="721"/>
      <c r="EV15" s="721"/>
      <c r="EW15" s="721"/>
      <c r="EX15" s="721"/>
      <c r="EY15" s="721"/>
      <c r="EZ15" s="721"/>
      <c r="FA15" s="721"/>
      <c r="FB15" s="721"/>
      <c r="FC15" s="721"/>
      <c r="FD15" s="721"/>
      <c r="FE15" s="721"/>
      <c r="FF15" s="721"/>
      <c r="FG15" s="721"/>
      <c r="FH15" s="721"/>
      <c r="FI15" s="721"/>
      <c r="FJ15" s="721"/>
      <c r="FK15" s="721"/>
      <c r="FL15" s="721"/>
      <c r="FM15" s="721"/>
      <c r="FN15" s="721"/>
      <c r="FO15" s="721"/>
      <c r="FP15" s="721"/>
      <c r="FQ15" s="721"/>
      <c r="FR15" s="721"/>
      <c r="FS15" s="721"/>
      <c r="FT15" s="721"/>
      <c r="FU15" s="721"/>
      <c r="FV15" s="721"/>
      <c r="FW15" s="721"/>
      <c r="FX15" s="721"/>
      <c r="FY15" s="721"/>
      <c r="FZ15" s="721"/>
      <c r="GA15" s="721"/>
      <c r="GB15" s="721"/>
      <c r="GC15" s="721"/>
      <c r="GD15" s="721"/>
      <c r="GE15" s="721"/>
      <c r="GF15" s="721"/>
      <c r="GG15" s="721"/>
      <c r="GH15" s="721"/>
      <c r="GI15" s="721"/>
      <c r="GJ15" s="721"/>
      <c r="GK15" s="721"/>
      <c r="GL15" s="721"/>
      <c r="GM15" s="721"/>
      <c r="GN15" s="721"/>
      <c r="GO15" s="721"/>
      <c r="GP15" s="721"/>
      <c r="GQ15" s="721"/>
      <c r="GR15" s="721"/>
      <c r="GS15" s="721"/>
      <c r="GT15" s="721"/>
      <c r="GU15" s="721"/>
      <c r="GV15" s="721"/>
      <c r="GW15" s="721"/>
      <c r="GX15" s="721"/>
      <c r="GY15" s="721"/>
      <c r="GZ15" s="721"/>
      <c r="HA15" s="721"/>
      <c r="HB15" s="721"/>
      <c r="HC15" s="721"/>
      <c r="HD15" s="721"/>
      <c r="HE15" s="721"/>
      <c r="HF15" s="721"/>
      <c r="HG15" s="721"/>
      <c r="HH15" s="721"/>
      <c r="HI15" s="721"/>
      <c r="HJ15" s="721"/>
      <c r="HK15" s="721"/>
      <c r="HL15" s="721"/>
      <c r="HM15" s="721"/>
      <c r="HN15" s="721"/>
      <c r="HO15" s="721"/>
      <c r="HP15" s="721"/>
      <c r="HQ15" s="721"/>
      <c r="HR15" s="721"/>
      <c r="HS15" s="721"/>
      <c r="HT15" s="721"/>
      <c r="HU15" s="721"/>
      <c r="HV15" s="721"/>
      <c r="HW15" s="721"/>
      <c r="HX15" s="721"/>
      <c r="HY15" s="721"/>
      <c r="HZ15" s="721"/>
      <c r="IA15" s="721"/>
      <c r="IB15" s="721"/>
      <c r="IC15" s="721"/>
      <c r="ID15" s="721"/>
      <c r="IE15" s="721"/>
      <c r="IF15" s="721"/>
      <c r="IG15" s="721"/>
      <c r="IH15" s="721"/>
      <c r="II15" s="721"/>
      <c r="IJ15" s="721"/>
      <c r="IK15" s="721"/>
      <c r="IL15" s="721"/>
      <c r="IM15" s="721"/>
      <c r="IN15" s="721"/>
      <c r="IO15" s="721"/>
      <c r="IP15" s="721"/>
      <c r="IQ15" s="721"/>
      <c r="IR15" s="721"/>
      <c r="IS15" s="721"/>
      <c r="IT15" s="721"/>
      <c r="IU15" s="721"/>
      <c r="IV15" s="721"/>
    </row>
    <row r="16" spans="1:256" ht="15" x14ac:dyDescent="0.3">
      <c r="A16" s="1217" t="s">
        <v>697</v>
      </c>
      <c r="B16" s="1218"/>
      <c r="C16" s="1218"/>
      <c r="D16" s="1218"/>
      <c r="E16" s="1218"/>
      <c r="F16" s="1218"/>
      <c r="G16" s="1218"/>
      <c r="H16" s="1218"/>
      <c r="I16" s="1218"/>
      <c r="J16" s="1218"/>
      <c r="K16" s="1218"/>
      <c r="L16" s="1219"/>
      <c r="M16" s="784"/>
      <c r="N16" s="784"/>
      <c r="O16" s="784"/>
      <c r="P16" s="784"/>
      <c r="Q16" s="784"/>
      <c r="R16" s="784"/>
      <c r="S16" s="784"/>
      <c r="T16" s="784"/>
      <c r="U16" s="784"/>
      <c r="V16" s="784"/>
      <c r="W16" s="784"/>
      <c r="X16" s="784"/>
      <c r="Y16" s="784"/>
      <c r="Z16" s="784"/>
      <c r="AA16" s="784"/>
      <c r="AB16" s="784"/>
      <c r="AC16" s="784"/>
      <c r="AD16" s="784"/>
      <c r="AE16" s="784"/>
      <c r="AF16" s="784"/>
      <c r="AG16" s="784"/>
      <c r="AH16" s="784"/>
      <c r="AI16" s="784"/>
      <c r="AJ16" s="784"/>
      <c r="AK16" s="784"/>
      <c r="AL16" s="784"/>
      <c r="AM16" s="784"/>
      <c r="AN16" s="784"/>
      <c r="AO16" s="784"/>
      <c r="AP16" s="784"/>
      <c r="AQ16" s="784"/>
      <c r="AR16" s="784"/>
      <c r="AS16" s="784"/>
      <c r="AT16" s="784"/>
      <c r="AU16" s="784"/>
      <c r="AV16" s="784"/>
      <c r="AW16" s="784"/>
      <c r="AX16" s="784"/>
      <c r="AY16" s="784"/>
      <c r="AZ16" s="784"/>
      <c r="BA16" s="784"/>
      <c r="BB16" s="784"/>
      <c r="BC16" s="784"/>
      <c r="BD16" s="784"/>
      <c r="BE16" s="784"/>
      <c r="BF16" s="784"/>
      <c r="BG16" s="784"/>
      <c r="BH16" s="784"/>
      <c r="BI16" s="784"/>
      <c r="BJ16" s="784"/>
      <c r="BK16" s="784"/>
      <c r="BL16" s="784"/>
      <c r="BM16" s="784"/>
      <c r="BN16" s="784"/>
      <c r="BO16" s="784"/>
      <c r="BP16" s="784"/>
      <c r="BQ16" s="784"/>
      <c r="BR16" s="784"/>
      <c r="BS16" s="784"/>
      <c r="BT16" s="784"/>
      <c r="BU16" s="784"/>
      <c r="BV16" s="784"/>
      <c r="BW16" s="784"/>
      <c r="BX16" s="784"/>
      <c r="BY16" s="784"/>
      <c r="BZ16" s="784"/>
      <c r="CA16" s="784"/>
      <c r="CB16" s="784"/>
      <c r="CC16" s="784"/>
      <c r="CD16" s="784"/>
      <c r="CE16" s="784"/>
      <c r="CF16" s="784"/>
      <c r="CG16" s="784"/>
      <c r="CH16" s="784"/>
      <c r="CI16" s="784"/>
      <c r="CJ16" s="784"/>
      <c r="CK16" s="784"/>
      <c r="CL16" s="784"/>
      <c r="CM16" s="784"/>
      <c r="CN16" s="784"/>
      <c r="CO16" s="784"/>
      <c r="CP16" s="784"/>
      <c r="CQ16" s="784"/>
      <c r="CR16" s="784"/>
      <c r="CS16" s="784"/>
      <c r="CT16" s="784"/>
      <c r="CU16" s="784"/>
      <c r="CV16" s="784"/>
      <c r="CW16" s="784"/>
      <c r="CX16" s="784"/>
      <c r="CY16" s="784"/>
      <c r="CZ16" s="784"/>
      <c r="DA16" s="784"/>
      <c r="DB16" s="784"/>
      <c r="DC16" s="784"/>
      <c r="DD16" s="784"/>
      <c r="DE16" s="784"/>
      <c r="DF16" s="784"/>
      <c r="DG16" s="784"/>
      <c r="DH16" s="784"/>
      <c r="DI16" s="784"/>
      <c r="DJ16" s="784"/>
      <c r="DK16" s="784"/>
      <c r="DL16" s="784"/>
      <c r="DM16" s="784"/>
      <c r="DN16" s="784"/>
      <c r="DO16" s="784"/>
      <c r="DP16" s="784"/>
      <c r="DQ16" s="784"/>
      <c r="DR16" s="784"/>
      <c r="DS16" s="784"/>
      <c r="DT16" s="784"/>
      <c r="DU16" s="784"/>
      <c r="DV16" s="784"/>
      <c r="DW16" s="784"/>
      <c r="DX16" s="784"/>
      <c r="DY16" s="784"/>
      <c r="DZ16" s="784"/>
      <c r="EA16" s="784"/>
      <c r="EB16" s="784"/>
      <c r="EC16" s="784"/>
      <c r="ED16" s="784"/>
      <c r="EE16" s="784"/>
      <c r="EF16" s="784"/>
      <c r="EG16" s="784"/>
      <c r="EH16" s="784"/>
      <c r="EI16" s="784"/>
      <c r="EJ16" s="784"/>
      <c r="EK16" s="784"/>
      <c r="EL16" s="784"/>
      <c r="EM16" s="784"/>
      <c r="EN16" s="784"/>
      <c r="EO16" s="784"/>
      <c r="EP16" s="784"/>
      <c r="EQ16" s="784"/>
      <c r="ER16" s="784"/>
      <c r="ES16" s="784"/>
      <c r="ET16" s="784"/>
      <c r="EU16" s="784"/>
      <c r="EV16" s="784"/>
      <c r="EW16" s="784"/>
      <c r="EX16" s="784"/>
      <c r="EY16" s="784"/>
      <c r="EZ16" s="784"/>
      <c r="FA16" s="784"/>
      <c r="FB16" s="784"/>
      <c r="FC16" s="784"/>
      <c r="FD16" s="784"/>
      <c r="FE16" s="784"/>
      <c r="FF16" s="784"/>
      <c r="FG16" s="784"/>
      <c r="FH16" s="784"/>
      <c r="FI16" s="784"/>
      <c r="FJ16" s="784"/>
      <c r="FK16" s="784"/>
      <c r="FL16" s="784"/>
      <c r="FM16" s="784"/>
      <c r="FN16" s="784"/>
      <c r="FO16" s="784"/>
      <c r="FP16" s="784"/>
      <c r="FQ16" s="784"/>
      <c r="FR16" s="784"/>
      <c r="FS16" s="784"/>
      <c r="FT16" s="784"/>
      <c r="FU16" s="784"/>
      <c r="FV16" s="784"/>
      <c r="FW16" s="784"/>
      <c r="FX16" s="784"/>
      <c r="FY16" s="784"/>
      <c r="FZ16" s="784"/>
      <c r="GA16" s="784"/>
      <c r="GB16" s="784"/>
      <c r="GC16" s="784"/>
      <c r="GD16" s="784"/>
      <c r="GE16" s="784"/>
      <c r="GF16" s="784"/>
      <c r="GG16" s="784"/>
      <c r="GH16" s="784"/>
      <c r="GI16" s="784"/>
      <c r="GJ16" s="784"/>
      <c r="GK16" s="784"/>
      <c r="GL16" s="784"/>
      <c r="GM16" s="784"/>
      <c r="GN16" s="784"/>
      <c r="GO16" s="784"/>
      <c r="GP16" s="784"/>
      <c r="GQ16" s="784"/>
      <c r="GR16" s="784"/>
      <c r="GS16" s="784"/>
      <c r="GT16" s="784"/>
      <c r="GU16" s="784"/>
      <c r="GV16" s="784"/>
      <c r="GW16" s="784"/>
      <c r="GX16" s="784"/>
      <c r="GY16" s="784"/>
      <c r="GZ16" s="784"/>
      <c r="HA16" s="784"/>
      <c r="HB16" s="784"/>
      <c r="HC16" s="784"/>
      <c r="HD16" s="784"/>
      <c r="HE16" s="784"/>
      <c r="HF16" s="784"/>
      <c r="HG16" s="784"/>
      <c r="HH16" s="784"/>
      <c r="HI16" s="784"/>
      <c r="HJ16" s="784"/>
      <c r="HK16" s="784"/>
      <c r="HL16" s="784"/>
      <c r="HM16" s="784"/>
      <c r="HN16" s="784"/>
      <c r="HO16" s="784"/>
      <c r="HP16" s="784"/>
      <c r="HQ16" s="784"/>
      <c r="HR16" s="784"/>
      <c r="HS16" s="784"/>
      <c r="HT16" s="784"/>
      <c r="HU16" s="784"/>
      <c r="HV16" s="784"/>
      <c r="HW16" s="784"/>
      <c r="HX16" s="784"/>
      <c r="HY16" s="784"/>
      <c r="HZ16" s="784"/>
      <c r="IA16" s="784"/>
      <c r="IB16" s="784"/>
      <c r="IC16" s="784"/>
      <c r="ID16" s="784"/>
      <c r="IE16" s="784"/>
      <c r="IF16" s="784"/>
      <c r="IG16" s="784"/>
      <c r="IH16" s="784"/>
      <c r="II16" s="784"/>
      <c r="IJ16" s="784"/>
      <c r="IK16" s="784"/>
      <c r="IL16" s="784"/>
      <c r="IM16" s="784"/>
      <c r="IN16" s="784"/>
      <c r="IO16" s="784"/>
      <c r="IP16" s="784"/>
      <c r="IQ16" s="784"/>
      <c r="IR16" s="784"/>
      <c r="IS16" s="784"/>
      <c r="IT16" s="784"/>
      <c r="IU16" s="784"/>
      <c r="IV16" s="784"/>
    </row>
    <row r="17" spans="1:256" ht="15.6" x14ac:dyDescent="0.3">
      <c r="A17" s="1220" t="s">
        <v>698</v>
      </c>
      <c r="B17" s="1221"/>
      <c r="C17" s="785"/>
      <c r="D17" s="786"/>
      <c r="E17" s="786"/>
      <c r="F17" s="787"/>
      <c r="G17" s="788"/>
      <c r="H17" s="786"/>
      <c r="I17" s="786"/>
      <c r="J17" s="786"/>
      <c r="K17" s="788"/>
      <c r="L17" s="789"/>
      <c r="M17" s="780"/>
      <c r="N17" s="780"/>
      <c r="O17" s="780"/>
      <c r="P17" s="780"/>
      <c r="Q17" s="780"/>
      <c r="R17" s="780"/>
      <c r="S17" s="780"/>
      <c r="T17" s="780"/>
      <c r="U17" s="780"/>
      <c r="V17" s="780"/>
      <c r="W17" s="780"/>
      <c r="X17" s="780"/>
      <c r="Y17" s="780"/>
      <c r="Z17" s="780"/>
      <c r="AA17" s="780"/>
      <c r="AB17" s="780"/>
      <c r="AC17" s="780"/>
      <c r="AD17" s="780"/>
      <c r="AE17" s="780"/>
      <c r="AF17" s="780"/>
      <c r="AG17" s="780"/>
      <c r="AH17" s="780"/>
      <c r="AI17" s="780"/>
      <c r="AJ17" s="780"/>
      <c r="AK17" s="780"/>
      <c r="AL17" s="780"/>
      <c r="AM17" s="780"/>
      <c r="AN17" s="780"/>
      <c r="AO17" s="780"/>
      <c r="AP17" s="780"/>
      <c r="AQ17" s="780"/>
      <c r="AR17" s="780"/>
      <c r="AS17" s="780"/>
      <c r="AT17" s="780"/>
      <c r="AU17" s="780"/>
      <c r="AV17" s="780"/>
      <c r="AW17" s="780"/>
      <c r="AX17" s="780"/>
      <c r="AY17" s="780"/>
      <c r="AZ17" s="780"/>
      <c r="BA17" s="780"/>
      <c r="BB17" s="780"/>
      <c r="BC17" s="780"/>
      <c r="BD17" s="780"/>
      <c r="BE17" s="780"/>
      <c r="BF17" s="780"/>
      <c r="BG17" s="780"/>
      <c r="BH17" s="780"/>
      <c r="BI17" s="780"/>
      <c r="BJ17" s="780"/>
      <c r="BK17" s="780"/>
      <c r="BL17" s="780"/>
      <c r="BM17" s="780"/>
      <c r="BN17" s="780"/>
      <c r="BO17" s="780"/>
      <c r="BP17" s="780"/>
      <c r="BQ17" s="780"/>
      <c r="BR17" s="780"/>
      <c r="BS17" s="780"/>
      <c r="BT17" s="780"/>
      <c r="BU17" s="780"/>
      <c r="BV17" s="780"/>
      <c r="BW17" s="780"/>
      <c r="BX17" s="780"/>
      <c r="BY17" s="780"/>
      <c r="BZ17" s="780"/>
      <c r="CA17" s="780"/>
      <c r="CB17" s="780"/>
      <c r="CC17" s="780"/>
      <c r="CD17" s="780"/>
      <c r="CE17" s="780"/>
      <c r="CF17" s="780"/>
      <c r="CG17" s="780"/>
      <c r="CH17" s="780"/>
      <c r="CI17" s="780"/>
      <c r="CJ17" s="780"/>
      <c r="CK17" s="780"/>
      <c r="CL17" s="780"/>
      <c r="CM17" s="780"/>
      <c r="CN17" s="780"/>
      <c r="CO17" s="780"/>
      <c r="CP17" s="780"/>
      <c r="CQ17" s="780"/>
      <c r="CR17" s="780"/>
      <c r="CS17" s="780"/>
      <c r="CT17" s="780"/>
      <c r="CU17" s="780"/>
      <c r="CV17" s="780"/>
      <c r="CW17" s="780"/>
      <c r="CX17" s="780"/>
      <c r="CY17" s="780"/>
      <c r="CZ17" s="780"/>
      <c r="DA17" s="780"/>
      <c r="DB17" s="780"/>
      <c r="DC17" s="780"/>
      <c r="DD17" s="780"/>
      <c r="DE17" s="780"/>
      <c r="DF17" s="780"/>
      <c r="DG17" s="780"/>
      <c r="DH17" s="780"/>
      <c r="DI17" s="780"/>
      <c r="DJ17" s="780"/>
      <c r="DK17" s="780"/>
      <c r="DL17" s="780"/>
      <c r="DM17" s="780"/>
      <c r="DN17" s="780"/>
      <c r="DO17" s="780"/>
      <c r="DP17" s="780"/>
      <c r="DQ17" s="780"/>
      <c r="DR17" s="780"/>
      <c r="DS17" s="780"/>
      <c r="DT17" s="780"/>
      <c r="DU17" s="780"/>
      <c r="DV17" s="780"/>
      <c r="DW17" s="780"/>
      <c r="DX17" s="780"/>
      <c r="DY17" s="780"/>
      <c r="DZ17" s="780"/>
      <c r="EA17" s="780"/>
      <c r="EB17" s="780"/>
      <c r="EC17" s="780"/>
      <c r="ED17" s="780"/>
      <c r="EE17" s="780"/>
      <c r="EF17" s="780"/>
      <c r="EG17" s="780"/>
      <c r="EH17" s="780"/>
      <c r="EI17" s="780"/>
      <c r="EJ17" s="780"/>
      <c r="EK17" s="780"/>
      <c r="EL17" s="780"/>
      <c r="EM17" s="780"/>
      <c r="EN17" s="780"/>
      <c r="EO17" s="780"/>
      <c r="EP17" s="780"/>
      <c r="EQ17" s="780"/>
      <c r="ER17" s="780"/>
      <c r="ES17" s="780"/>
      <c r="ET17" s="780"/>
      <c r="EU17" s="780"/>
      <c r="EV17" s="780"/>
      <c r="EW17" s="780"/>
      <c r="EX17" s="780"/>
      <c r="EY17" s="780"/>
      <c r="EZ17" s="780"/>
      <c r="FA17" s="780"/>
      <c r="FB17" s="780"/>
      <c r="FC17" s="780"/>
      <c r="FD17" s="780"/>
      <c r="FE17" s="780"/>
      <c r="FF17" s="780"/>
      <c r="FG17" s="780"/>
      <c r="FH17" s="780"/>
      <c r="FI17" s="780"/>
      <c r="FJ17" s="780"/>
      <c r="FK17" s="780"/>
      <c r="FL17" s="780"/>
      <c r="FM17" s="780"/>
      <c r="FN17" s="780"/>
      <c r="FO17" s="780"/>
      <c r="FP17" s="780"/>
      <c r="FQ17" s="780"/>
      <c r="FR17" s="780"/>
      <c r="FS17" s="780"/>
      <c r="FT17" s="780"/>
      <c r="FU17" s="780"/>
      <c r="FV17" s="780"/>
      <c r="FW17" s="780"/>
      <c r="FX17" s="780"/>
      <c r="FY17" s="780"/>
      <c r="FZ17" s="780"/>
      <c r="GA17" s="780"/>
      <c r="GB17" s="780"/>
      <c r="GC17" s="780"/>
      <c r="GD17" s="780"/>
      <c r="GE17" s="780"/>
      <c r="GF17" s="780"/>
      <c r="GG17" s="780"/>
      <c r="GH17" s="780"/>
      <c r="GI17" s="780"/>
      <c r="GJ17" s="780"/>
      <c r="GK17" s="780"/>
      <c r="GL17" s="780"/>
      <c r="GM17" s="780"/>
      <c r="GN17" s="780"/>
      <c r="GO17" s="780"/>
      <c r="GP17" s="780"/>
      <c r="GQ17" s="780"/>
      <c r="GR17" s="780"/>
      <c r="GS17" s="780"/>
      <c r="GT17" s="780"/>
      <c r="GU17" s="780"/>
      <c r="GV17" s="780"/>
      <c r="GW17" s="780"/>
      <c r="GX17" s="780"/>
      <c r="GY17" s="780"/>
      <c r="GZ17" s="780"/>
      <c r="HA17" s="780"/>
      <c r="HB17" s="780"/>
      <c r="HC17" s="780"/>
      <c r="HD17" s="780"/>
      <c r="HE17" s="780"/>
      <c r="HF17" s="780"/>
      <c r="HG17" s="780"/>
      <c r="HH17" s="780"/>
      <c r="HI17" s="780"/>
      <c r="HJ17" s="780"/>
      <c r="HK17" s="780"/>
      <c r="HL17" s="780"/>
      <c r="HM17" s="780"/>
      <c r="HN17" s="780"/>
      <c r="HO17" s="780"/>
      <c r="HP17" s="780"/>
      <c r="HQ17" s="780"/>
      <c r="HR17" s="780"/>
      <c r="HS17" s="780"/>
      <c r="HT17" s="780"/>
      <c r="HU17" s="780"/>
      <c r="HV17" s="780"/>
      <c r="HW17" s="780"/>
      <c r="HX17" s="780"/>
      <c r="HY17" s="780"/>
      <c r="HZ17" s="780"/>
      <c r="IA17" s="780"/>
      <c r="IB17" s="780"/>
      <c r="IC17" s="780"/>
      <c r="ID17" s="780"/>
      <c r="IE17" s="780"/>
      <c r="IF17" s="780"/>
      <c r="IG17" s="780"/>
      <c r="IH17" s="780"/>
      <c r="II17" s="780"/>
      <c r="IJ17" s="780"/>
      <c r="IK17" s="780"/>
      <c r="IL17" s="780"/>
      <c r="IM17" s="780"/>
      <c r="IN17" s="780"/>
      <c r="IO17" s="780"/>
      <c r="IP17" s="780"/>
      <c r="IQ17" s="780"/>
      <c r="IR17" s="780"/>
      <c r="IS17" s="780"/>
      <c r="IT17" s="780"/>
      <c r="IU17" s="780"/>
      <c r="IV17" s="780"/>
    </row>
    <row r="18" spans="1:256" ht="15.6" x14ac:dyDescent="0.3">
      <c r="A18" s="1220" t="s">
        <v>699</v>
      </c>
      <c r="B18" s="1221"/>
      <c r="C18" s="785"/>
      <c r="D18" s="786"/>
      <c r="E18" s="786"/>
      <c r="F18" s="787"/>
      <c r="G18" s="788"/>
      <c r="H18" s="786"/>
      <c r="I18" s="786"/>
      <c r="J18" s="786"/>
      <c r="K18" s="788"/>
      <c r="L18" s="789"/>
      <c r="M18" s="780"/>
      <c r="N18" s="780"/>
      <c r="O18" s="780"/>
      <c r="P18" s="780"/>
      <c r="Q18" s="780"/>
      <c r="R18" s="780"/>
      <c r="S18" s="780"/>
      <c r="T18" s="780"/>
      <c r="U18" s="780"/>
      <c r="V18" s="780"/>
      <c r="W18" s="780"/>
      <c r="X18" s="780"/>
      <c r="Y18" s="780"/>
      <c r="Z18" s="780"/>
      <c r="AA18" s="780"/>
      <c r="AB18" s="780"/>
      <c r="AC18" s="780"/>
      <c r="AD18" s="780"/>
      <c r="AE18" s="780"/>
      <c r="AF18" s="780"/>
      <c r="AG18" s="780"/>
      <c r="AH18" s="780"/>
      <c r="AI18" s="780"/>
      <c r="AJ18" s="780"/>
      <c r="AK18" s="780"/>
      <c r="AL18" s="780"/>
      <c r="AM18" s="780"/>
      <c r="AN18" s="780"/>
      <c r="AO18" s="780"/>
      <c r="AP18" s="780"/>
      <c r="AQ18" s="780"/>
      <c r="AR18" s="780"/>
      <c r="AS18" s="780"/>
      <c r="AT18" s="780"/>
      <c r="AU18" s="780"/>
      <c r="AV18" s="780"/>
      <c r="AW18" s="780"/>
      <c r="AX18" s="780"/>
      <c r="AY18" s="780"/>
      <c r="AZ18" s="780"/>
      <c r="BA18" s="780"/>
      <c r="BB18" s="780"/>
      <c r="BC18" s="780"/>
      <c r="BD18" s="780"/>
      <c r="BE18" s="780"/>
      <c r="BF18" s="780"/>
      <c r="BG18" s="780"/>
      <c r="BH18" s="780"/>
      <c r="BI18" s="780"/>
      <c r="BJ18" s="780"/>
      <c r="BK18" s="780"/>
      <c r="BL18" s="780"/>
      <c r="BM18" s="780"/>
      <c r="BN18" s="780"/>
      <c r="BO18" s="780"/>
      <c r="BP18" s="780"/>
      <c r="BQ18" s="780"/>
      <c r="BR18" s="780"/>
      <c r="BS18" s="780"/>
      <c r="BT18" s="780"/>
      <c r="BU18" s="780"/>
      <c r="BV18" s="780"/>
      <c r="BW18" s="780"/>
      <c r="BX18" s="780"/>
      <c r="BY18" s="780"/>
      <c r="BZ18" s="780"/>
      <c r="CA18" s="780"/>
      <c r="CB18" s="780"/>
      <c r="CC18" s="780"/>
      <c r="CD18" s="780"/>
      <c r="CE18" s="780"/>
      <c r="CF18" s="780"/>
      <c r="CG18" s="780"/>
      <c r="CH18" s="780"/>
      <c r="CI18" s="780"/>
      <c r="CJ18" s="780"/>
      <c r="CK18" s="780"/>
      <c r="CL18" s="780"/>
      <c r="CM18" s="780"/>
      <c r="CN18" s="780"/>
      <c r="CO18" s="780"/>
      <c r="CP18" s="780"/>
      <c r="CQ18" s="780"/>
      <c r="CR18" s="780"/>
      <c r="CS18" s="780"/>
      <c r="CT18" s="780"/>
      <c r="CU18" s="780"/>
      <c r="CV18" s="780"/>
      <c r="CW18" s="780"/>
      <c r="CX18" s="780"/>
      <c r="CY18" s="780"/>
      <c r="CZ18" s="780"/>
      <c r="DA18" s="780"/>
      <c r="DB18" s="780"/>
      <c r="DC18" s="780"/>
      <c r="DD18" s="780"/>
      <c r="DE18" s="780"/>
      <c r="DF18" s="780"/>
      <c r="DG18" s="780"/>
      <c r="DH18" s="780"/>
      <c r="DI18" s="780"/>
      <c r="DJ18" s="780"/>
      <c r="DK18" s="780"/>
      <c r="DL18" s="780"/>
      <c r="DM18" s="780"/>
      <c r="DN18" s="780"/>
      <c r="DO18" s="780"/>
      <c r="DP18" s="780"/>
      <c r="DQ18" s="780"/>
      <c r="DR18" s="780"/>
      <c r="DS18" s="780"/>
      <c r="DT18" s="780"/>
      <c r="DU18" s="780"/>
      <c r="DV18" s="780"/>
      <c r="DW18" s="780"/>
      <c r="DX18" s="780"/>
      <c r="DY18" s="780"/>
      <c r="DZ18" s="780"/>
      <c r="EA18" s="780"/>
      <c r="EB18" s="780"/>
      <c r="EC18" s="780"/>
      <c r="ED18" s="780"/>
      <c r="EE18" s="780"/>
      <c r="EF18" s="780"/>
      <c r="EG18" s="780"/>
      <c r="EH18" s="780"/>
      <c r="EI18" s="780"/>
      <c r="EJ18" s="780"/>
      <c r="EK18" s="780"/>
      <c r="EL18" s="780"/>
      <c r="EM18" s="780"/>
      <c r="EN18" s="780"/>
      <c r="EO18" s="780"/>
      <c r="EP18" s="780"/>
      <c r="EQ18" s="780"/>
      <c r="ER18" s="780"/>
      <c r="ES18" s="780"/>
      <c r="ET18" s="780"/>
      <c r="EU18" s="780"/>
      <c r="EV18" s="780"/>
      <c r="EW18" s="780"/>
      <c r="EX18" s="780"/>
      <c r="EY18" s="780"/>
      <c r="EZ18" s="780"/>
      <c r="FA18" s="780"/>
      <c r="FB18" s="780"/>
      <c r="FC18" s="780"/>
      <c r="FD18" s="780"/>
      <c r="FE18" s="780"/>
      <c r="FF18" s="780"/>
      <c r="FG18" s="780"/>
      <c r="FH18" s="780"/>
      <c r="FI18" s="780"/>
      <c r="FJ18" s="780"/>
      <c r="FK18" s="780"/>
      <c r="FL18" s="780"/>
      <c r="FM18" s="780"/>
      <c r="FN18" s="780"/>
      <c r="FO18" s="780"/>
      <c r="FP18" s="780"/>
      <c r="FQ18" s="780"/>
      <c r="FR18" s="780"/>
      <c r="FS18" s="780"/>
      <c r="FT18" s="780"/>
      <c r="FU18" s="780"/>
      <c r="FV18" s="780"/>
      <c r="FW18" s="780"/>
      <c r="FX18" s="780"/>
      <c r="FY18" s="780"/>
      <c r="FZ18" s="780"/>
      <c r="GA18" s="780"/>
      <c r="GB18" s="780"/>
      <c r="GC18" s="780"/>
      <c r="GD18" s="780"/>
      <c r="GE18" s="780"/>
      <c r="GF18" s="780"/>
      <c r="GG18" s="780"/>
      <c r="GH18" s="780"/>
      <c r="GI18" s="780"/>
      <c r="GJ18" s="780"/>
      <c r="GK18" s="780"/>
      <c r="GL18" s="780"/>
      <c r="GM18" s="780"/>
      <c r="GN18" s="780"/>
      <c r="GO18" s="780"/>
      <c r="GP18" s="780"/>
      <c r="GQ18" s="780"/>
      <c r="GR18" s="780"/>
      <c r="GS18" s="780"/>
      <c r="GT18" s="780"/>
      <c r="GU18" s="780"/>
      <c r="GV18" s="780"/>
      <c r="GW18" s="780"/>
      <c r="GX18" s="780"/>
      <c r="GY18" s="780"/>
      <c r="GZ18" s="780"/>
      <c r="HA18" s="780"/>
      <c r="HB18" s="780"/>
      <c r="HC18" s="780"/>
      <c r="HD18" s="780"/>
      <c r="HE18" s="780"/>
      <c r="HF18" s="780"/>
      <c r="HG18" s="780"/>
      <c r="HH18" s="780"/>
      <c r="HI18" s="780"/>
      <c r="HJ18" s="780"/>
      <c r="HK18" s="780"/>
      <c r="HL18" s="780"/>
      <c r="HM18" s="780"/>
      <c r="HN18" s="780"/>
      <c r="HO18" s="780"/>
      <c r="HP18" s="780"/>
      <c r="HQ18" s="780"/>
      <c r="HR18" s="780"/>
      <c r="HS18" s="780"/>
      <c r="HT18" s="780"/>
      <c r="HU18" s="780"/>
      <c r="HV18" s="780"/>
      <c r="HW18" s="780"/>
      <c r="HX18" s="780"/>
      <c r="HY18" s="780"/>
      <c r="HZ18" s="780"/>
      <c r="IA18" s="780"/>
      <c r="IB18" s="780"/>
      <c r="IC18" s="780"/>
      <c r="ID18" s="780"/>
      <c r="IE18" s="780"/>
      <c r="IF18" s="780"/>
      <c r="IG18" s="780"/>
      <c r="IH18" s="780"/>
      <c r="II18" s="780"/>
      <c r="IJ18" s="780"/>
      <c r="IK18" s="780"/>
      <c r="IL18" s="780"/>
      <c r="IM18" s="780"/>
      <c r="IN18" s="780"/>
      <c r="IO18" s="780"/>
      <c r="IP18" s="780"/>
      <c r="IQ18" s="780"/>
      <c r="IR18" s="780"/>
      <c r="IS18" s="780"/>
      <c r="IT18" s="780"/>
      <c r="IU18" s="780"/>
      <c r="IV18" s="780"/>
    </row>
    <row r="19" spans="1:256" ht="15.6" x14ac:dyDescent="0.3">
      <c r="A19" s="1220" t="s">
        <v>700</v>
      </c>
      <c r="B19" s="1221"/>
      <c r="C19" s="785"/>
      <c r="D19" s="790"/>
      <c r="E19" s="786"/>
      <c r="F19" s="787"/>
      <c r="G19" s="788"/>
      <c r="H19" s="786"/>
      <c r="I19" s="786"/>
      <c r="J19" s="786"/>
      <c r="K19" s="788"/>
      <c r="L19" s="789"/>
      <c r="M19" s="780"/>
      <c r="N19" s="780"/>
      <c r="O19" s="780"/>
      <c r="P19" s="780"/>
      <c r="Q19" s="780"/>
      <c r="R19" s="780"/>
      <c r="S19" s="780"/>
      <c r="T19" s="780"/>
      <c r="U19" s="780"/>
      <c r="V19" s="780"/>
      <c r="W19" s="780"/>
      <c r="X19" s="780"/>
      <c r="Y19" s="780"/>
      <c r="Z19" s="780"/>
      <c r="AA19" s="780"/>
      <c r="AB19" s="780"/>
      <c r="AC19" s="780"/>
      <c r="AD19" s="780"/>
      <c r="AE19" s="780"/>
      <c r="AF19" s="780"/>
      <c r="AG19" s="780"/>
      <c r="AH19" s="780"/>
      <c r="AI19" s="780"/>
      <c r="AJ19" s="780"/>
      <c r="AK19" s="780"/>
      <c r="AL19" s="780"/>
      <c r="AM19" s="780"/>
      <c r="AN19" s="780"/>
      <c r="AO19" s="780"/>
      <c r="AP19" s="780"/>
      <c r="AQ19" s="780"/>
      <c r="AR19" s="780"/>
      <c r="AS19" s="780"/>
      <c r="AT19" s="780"/>
      <c r="AU19" s="780"/>
      <c r="AV19" s="780"/>
      <c r="AW19" s="780"/>
      <c r="AX19" s="780"/>
      <c r="AY19" s="780"/>
      <c r="AZ19" s="780"/>
      <c r="BA19" s="780"/>
      <c r="BB19" s="780"/>
      <c r="BC19" s="780"/>
      <c r="BD19" s="780"/>
      <c r="BE19" s="780"/>
      <c r="BF19" s="780"/>
      <c r="BG19" s="780"/>
      <c r="BH19" s="780"/>
      <c r="BI19" s="780"/>
      <c r="BJ19" s="780"/>
      <c r="BK19" s="780"/>
      <c r="BL19" s="780"/>
      <c r="BM19" s="780"/>
      <c r="BN19" s="780"/>
      <c r="BO19" s="780"/>
      <c r="BP19" s="780"/>
      <c r="BQ19" s="780"/>
      <c r="BR19" s="780"/>
      <c r="BS19" s="780"/>
      <c r="BT19" s="780"/>
      <c r="BU19" s="780"/>
      <c r="BV19" s="780"/>
      <c r="BW19" s="780"/>
      <c r="BX19" s="780"/>
      <c r="BY19" s="780"/>
      <c r="BZ19" s="780"/>
      <c r="CA19" s="780"/>
      <c r="CB19" s="780"/>
      <c r="CC19" s="780"/>
      <c r="CD19" s="780"/>
      <c r="CE19" s="780"/>
      <c r="CF19" s="780"/>
      <c r="CG19" s="780"/>
      <c r="CH19" s="780"/>
      <c r="CI19" s="780"/>
      <c r="CJ19" s="780"/>
      <c r="CK19" s="780"/>
      <c r="CL19" s="780"/>
      <c r="CM19" s="780"/>
      <c r="CN19" s="780"/>
      <c r="CO19" s="780"/>
      <c r="CP19" s="780"/>
      <c r="CQ19" s="780"/>
      <c r="CR19" s="780"/>
      <c r="CS19" s="780"/>
      <c r="CT19" s="780"/>
      <c r="CU19" s="780"/>
      <c r="CV19" s="780"/>
      <c r="CW19" s="780"/>
      <c r="CX19" s="780"/>
      <c r="CY19" s="780"/>
      <c r="CZ19" s="780"/>
      <c r="DA19" s="780"/>
      <c r="DB19" s="780"/>
      <c r="DC19" s="780"/>
      <c r="DD19" s="780"/>
      <c r="DE19" s="780"/>
      <c r="DF19" s="780"/>
      <c r="DG19" s="780"/>
      <c r="DH19" s="780"/>
      <c r="DI19" s="780"/>
      <c r="DJ19" s="780"/>
      <c r="DK19" s="780"/>
      <c r="DL19" s="780"/>
      <c r="DM19" s="780"/>
      <c r="DN19" s="780"/>
      <c r="DO19" s="780"/>
      <c r="DP19" s="780"/>
      <c r="DQ19" s="780"/>
      <c r="DR19" s="780"/>
      <c r="DS19" s="780"/>
      <c r="DT19" s="780"/>
      <c r="DU19" s="780"/>
      <c r="DV19" s="780"/>
      <c r="DW19" s="780"/>
      <c r="DX19" s="780"/>
      <c r="DY19" s="780"/>
      <c r="DZ19" s="780"/>
      <c r="EA19" s="780"/>
      <c r="EB19" s="780"/>
      <c r="EC19" s="780"/>
      <c r="ED19" s="780"/>
      <c r="EE19" s="780"/>
      <c r="EF19" s="780"/>
      <c r="EG19" s="780"/>
      <c r="EH19" s="780"/>
      <c r="EI19" s="780"/>
      <c r="EJ19" s="780"/>
      <c r="EK19" s="780"/>
      <c r="EL19" s="780"/>
      <c r="EM19" s="780"/>
      <c r="EN19" s="780"/>
      <c r="EO19" s="780"/>
      <c r="EP19" s="780"/>
      <c r="EQ19" s="780"/>
      <c r="ER19" s="780"/>
      <c r="ES19" s="780"/>
      <c r="ET19" s="780"/>
      <c r="EU19" s="780"/>
      <c r="EV19" s="780"/>
      <c r="EW19" s="780"/>
      <c r="EX19" s="780"/>
      <c r="EY19" s="780"/>
      <c r="EZ19" s="780"/>
      <c r="FA19" s="780"/>
      <c r="FB19" s="780"/>
      <c r="FC19" s="780"/>
      <c r="FD19" s="780"/>
      <c r="FE19" s="780"/>
      <c r="FF19" s="780"/>
      <c r="FG19" s="780"/>
      <c r="FH19" s="780"/>
      <c r="FI19" s="780"/>
      <c r="FJ19" s="780"/>
      <c r="FK19" s="780"/>
      <c r="FL19" s="780"/>
      <c r="FM19" s="780"/>
      <c r="FN19" s="780"/>
      <c r="FO19" s="780"/>
      <c r="FP19" s="780"/>
      <c r="FQ19" s="780"/>
      <c r="FR19" s="780"/>
      <c r="FS19" s="780"/>
      <c r="FT19" s="780"/>
      <c r="FU19" s="780"/>
      <c r="FV19" s="780"/>
      <c r="FW19" s="780"/>
      <c r="FX19" s="780"/>
      <c r="FY19" s="780"/>
      <c r="FZ19" s="780"/>
      <c r="GA19" s="780"/>
      <c r="GB19" s="780"/>
      <c r="GC19" s="780"/>
      <c r="GD19" s="780"/>
      <c r="GE19" s="780"/>
      <c r="GF19" s="780"/>
      <c r="GG19" s="780"/>
      <c r="GH19" s="780"/>
      <c r="GI19" s="780"/>
      <c r="GJ19" s="780"/>
      <c r="GK19" s="780"/>
      <c r="GL19" s="780"/>
      <c r="GM19" s="780"/>
      <c r="GN19" s="780"/>
      <c r="GO19" s="780"/>
      <c r="GP19" s="780"/>
      <c r="GQ19" s="780"/>
      <c r="GR19" s="780"/>
      <c r="GS19" s="780"/>
      <c r="GT19" s="780"/>
      <c r="GU19" s="780"/>
      <c r="GV19" s="780"/>
      <c r="GW19" s="780"/>
      <c r="GX19" s="780"/>
      <c r="GY19" s="780"/>
      <c r="GZ19" s="780"/>
      <c r="HA19" s="780"/>
      <c r="HB19" s="780"/>
      <c r="HC19" s="780"/>
      <c r="HD19" s="780"/>
      <c r="HE19" s="780"/>
      <c r="HF19" s="780"/>
      <c r="HG19" s="780"/>
      <c r="HH19" s="780"/>
      <c r="HI19" s="780"/>
      <c r="HJ19" s="780"/>
      <c r="HK19" s="780"/>
      <c r="HL19" s="780"/>
      <c r="HM19" s="780"/>
      <c r="HN19" s="780"/>
      <c r="HO19" s="780"/>
      <c r="HP19" s="780"/>
      <c r="HQ19" s="780"/>
      <c r="HR19" s="780"/>
      <c r="HS19" s="780"/>
      <c r="HT19" s="780"/>
      <c r="HU19" s="780"/>
      <c r="HV19" s="780"/>
      <c r="HW19" s="780"/>
      <c r="HX19" s="780"/>
      <c r="HY19" s="780"/>
      <c r="HZ19" s="780"/>
      <c r="IA19" s="780"/>
      <c r="IB19" s="780"/>
      <c r="IC19" s="780"/>
      <c r="ID19" s="780"/>
      <c r="IE19" s="780"/>
      <c r="IF19" s="780"/>
      <c r="IG19" s="780"/>
      <c r="IH19" s="780"/>
      <c r="II19" s="780"/>
      <c r="IJ19" s="780"/>
      <c r="IK19" s="780"/>
      <c r="IL19" s="780"/>
      <c r="IM19" s="780"/>
      <c r="IN19" s="780"/>
      <c r="IO19" s="780"/>
      <c r="IP19" s="780"/>
      <c r="IQ19" s="780"/>
      <c r="IR19" s="780"/>
      <c r="IS19" s="780"/>
      <c r="IT19" s="780"/>
      <c r="IU19" s="780"/>
      <c r="IV19" s="780"/>
    </row>
    <row r="20" spans="1:256" ht="15.6" x14ac:dyDescent="0.3">
      <c r="A20" s="1220"/>
      <c r="B20" s="1221"/>
      <c r="C20" s="785"/>
      <c r="D20" s="790"/>
      <c r="E20" s="786"/>
      <c r="F20" s="787"/>
      <c r="G20" s="788"/>
      <c r="H20" s="786"/>
      <c r="I20" s="786"/>
      <c r="J20" s="786"/>
      <c r="K20" s="788"/>
      <c r="L20" s="789"/>
      <c r="M20" s="780"/>
      <c r="N20" s="780"/>
      <c r="O20" s="780"/>
      <c r="P20" s="780"/>
      <c r="Q20" s="780"/>
      <c r="R20" s="780"/>
      <c r="S20" s="780"/>
      <c r="T20" s="780"/>
      <c r="U20" s="780"/>
      <c r="V20" s="780"/>
      <c r="W20" s="780"/>
      <c r="X20" s="780"/>
      <c r="Y20" s="780"/>
      <c r="Z20" s="780"/>
      <c r="AA20" s="780"/>
      <c r="AB20" s="780"/>
      <c r="AC20" s="780"/>
      <c r="AD20" s="780"/>
      <c r="AE20" s="780"/>
      <c r="AF20" s="780"/>
      <c r="AG20" s="780"/>
      <c r="AH20" s="780"/>
      <c r="AI20" s="780"/>
      <c r="AJ20" s="780"/>
      <c r="AK20" s="780"/>
      <c r="AL20" s="780"/>
      <c r="AM20" s="780"/>
      <c r="AN20" s="780"/>
      <c r="AO20" s="780"/>
      <c r="AP20" s="780"/>
      <c r="AQ20" s="780"/>
      <c r="AR20" s="780"/>
      <c r="AS20" s="780"/>
      <c r="AT20" s="780"/>
      <c r="AU20" s="780"/>
      <c r="AV20" s="780"/>
      <c r="AW20" s="780"/>
      <c r="AX20" s="780"/>
      <c r="AY20" s="780"/>
      <c r="AZ20" s="780"/>
      <c r="BA20" s="780"/>
      <c r="BB20" s="780"/>
      <c r="BC20" s="780"/>
      <c r="BD20" s="780"/>
      <c r="BE20" s="780"/>
      <c r="BF20" s="780"/>
      <c r="BG20" s="780"/>
      <c r="BH20" s="780"/>
      <c r="BI20" s="780"/>
      <c r="BJ20" s="780"/>
      <c r="BK20" s="780"/>
      <c r="BL20" s="780"/>
      <c r="BM20" s="780"/>
      <c r="BN20" s="780"/>
      <c r="BO20" s="780"/>
      <c r="BP20" s="780"/>
      <c r="BQ20" s="780"/>
      <c r="BR20" s="780"/>
      <c r="BS20" s="780"/>
      <c r="BT20" s="780"/>
      <c r="BU20" s="780"/>
      <c r="BV20" s="780"/>
      <c r="BW20" s="780"/>
      <c r="BX20" s="780"/>
      <c r="BY20" s="780"/>
      <c r="BZ20" s="780"/>
      <c r="CA20" s="780"/>
      <c r="CB20" s="780"/>
      <c r="CC20" s="780"/>
      <c r="CD20" s="780"/>
      <c r="CE20" s="780"/>
      <c r="CF20" s="780"/>
      <c r="CG20" s="780"/>
      <c r="CH20" s="780"/>
      <c r="CI20" s="780"/>
      <c r="CJ20" s="780"/>
      <c r="CK20" s="780"/>
      <c r="CL20" s="780"/>
      <c r="CM20" s="780"/>
      <c r="CN20" s="780"/>
      <c r="CO20" s="780"/>
      <c r="CP20" s="780"/>
      <c r="CQ20" s="780"/>
      <c r="CR20" s="780"/>
      <c r="CS20" s="780"/>
      <c r="CT20" s="780"/>
      <c r="CU20" s="780"/>
      <c r="CV20" s="780"/>
      <c r="CW20" s="780"/>
      <c r="CX20" s="780"/>
      <c r="CY20" s="780"/>
      <c r="CZ20" s="780"/>
      <c r="DA20" s="780"/>
      <c r="DB20" s="780"/>
      <c r="DC20" s="780"/>
      <c r="DD20" s="780"/>
      <c r="DE20" s="780"/>
      <c r="DF20" s="780"/>
      <c r="DG20" s="780"/>
      <c r="DH20" s="780"/>
      <c r="DI20" s="780"/>
      <c r="DJ20" s="780"/>
      <c r="DK20" s="780"/>
      <c r="DL20" s="780"/>
      <c r="DM20" s="780"/>
      <c r="DN20" s="780"/>
      <c r="DO20" s="780"/>
      <c r="DP20" s="780"/>
      <c r="DQ20" s="780"/>
      <c r="DR20" s="780"/>
      <c r="DS20" s="780"/>
      <c r="DT20" s="780"/>
      <c r="DU20" s="780"/>
      <c r="DV20" s="780"/>
      <c r="DW20" s="780"/>
      <c r="DX20" s="780"/>
      <c r="DY20" s="780"/>
      <c r="DZ20" s="780"/>
      <c r="EA20" s="780"/>
      <c r="EB20" s="780"/>
      <c r="EC20" s="780"/>
      <c r="ED20" s="780"/>
      <c r="EE20" s="780"/>
      <c r="EF20" s="780"/>
      <c r="EG20" s="780"/>
      <c r="EH20" s="780"/>
      <c r="EI20" s="780"/>
      <c r="EJ20" s="780"/>
      <c r="EK20" s="780"/>
      <c r="EL20" s="780"/>
      <c r="EM20" s="780"/>
      <c r="EN20" s="780"/>
      <c r="EO20" s="780"/>
      <c r="EP20" s="780"/>
      <c r="EQ20" s="780"/>
      <c r="ER20" s="780"/>
      <c r="ES20" s="780"/>
      <c r="ET20" s="780"/>
      <c r="EU20" s="780"/>
      <c r="EV20" s="780"/>
      <c r="EW20" s="780"/>
      <c r="EX20" s="780"/>
      <c r="EY20" s="780"/>
      <c r="EZ20" s="780"/>
      <c r="FA20" s="780"/>
      <c r="FB20" s="780"/>
      <c r="FC20" s="780"/>
      <c r="FD20" s="780"/>
      <c r="FE20" s="780"/>
      <c r="FF20" s="780"/>
      <c r="FG20" s="780"/>
      <c r="FH20" s="780"/>
      <c r="FI20" s="780"/>
      <c r="FJ20" s="780"/>
      <c r="FK20" s="780"/>
      <c r="FL20" s="780"/>
      <c r="FM20" s="780"/>
      <c r="FN20" s="780"/>
      <c r="FO20" s="780"/>
      <c r="FP20" s="780"/>
      <c r="FQ20" s="780"/>
      <c r="FR20" s="780"/>
      <c r="FS20" s="780"/>
      <c r="FT20" s="780"/>
      <c r="FU20" s="780"/>
      <c r="FV20" s="780"/>
      <c r="FW20" s="780"/>
      <c r="FX20" s="780"/>
      <c r="FY20" s="780"/>
      <c r="FZ20" s="780"/>
      <c r="GA20" s="780"/>
      <c r="GB20" s="780"/>
      <c r="GC20" s="780"/>
      <c r="GD20" s="780"/>
      <c r="GE20" s="780"/>
      <c r="GF20" s="780"/>
      <c r="GG20" s="780"/>
      <c r="GH20" s="780"/>
      <c r="GI20" s="780"/>
      <c r="GJ20" s="780"/>
      <c r="GK20" s="780"/>
      <c r="GL20" s="780"/>
      <c r="GM20" s="780"/>
      <c r="GN20" s="780"/>
      <c r="GO20" s="780"/>
      <c r="GP20" s="780"/>
      <c r="GQ20" s="780"/>
      <c r="GR20" s="780"/>
      <c r="GS20" s="780"/>
      <c r="GT20" s="780"/>
      <c r="GU20" s="780"/>
      <c r="GV20" s="780"/>
      <c r="GW20" s="780"/>
      <c r="GX20" s="780"/>
      <c r="GY20" s="780"/>
      <c r="GZ20" s="780"/>
      <c r="HA20" s="780"/>
      <c r="HB20" s="780"/>
      <c r="HC20" s="780"/>
      <c r="HD20" s="780"/>
      <c r="HE20" s="780"/>
      <c r="HF20" s="780"/>
      <c r="HG20" s="780"/>
      <c r="HH20" s="780"/>
      <c r="HI20" s="780"/>
      <c r="HJ20" s="780"/>
      <c r="HK20" s="780"/>
      <c r="HL20" s="780"/>
      <c r="HM20" s="780"/>
      <c r="HN20" s="780"/>
      <c r="HO20" s="780"/>
      <c r="HP20" s="780"/>
      <c r="HQ20" s="780"/>
      <c r="HR20" s="780"/>
      <c r="HS20" s="780"/>
      <c r="HT20" s="780"/>
      <c r="HU20" s="780"/>
      <c r="HV20" s="780"/>
      <c r="HW20" s="780"/>
      <c r="HX20" s="780"/>
      <c r="HY20" s="780"/>
      <c r="HZ20" s="780"/>
      <c r="IA20" s="780"/>
      <c r="IB20" s="780"/>
      <c r="IC20" s="780"/>
      <c r="ID20" s="780"/>
      <c r="IE20" s="780"/>
      <c r="IF20" s="780"/>
      <c r="IG20" s="780"/>
      <c r="IH20" s="780"/>
      <c r="II20" s="780"/>
      <c r="IJ20" s="780"/>
      <c r="IK20" s="780"/>
      <c r="IL20" s="780"/>
      <c r="IM20" s="780"/>
      <c r="IN20" s="780"/>
      <c r="IO20" s="780"/>
      <c r="IP20" s="780"/>
      <c r="IQ20" s="780"/>
      <c r="IR20" s="780"/>
      <c r="IS20" s="780"/>
      <c r="IT20" s="780"/>
      <c r="IU20" s="780"/>
      <c r="IV20" s="780"/>
    </row>
    <row r="21" spans="1:256" ht="15.6" x14ac:dyDescent="0.3">
      <c r="A21" s="1197"/>
      <c r="B21" s="1198"/>
      <c r="C21" s="785"/>
      <c r="D21" s="786"/>
      <c r="E21" s="786"/>
      <c r="F21" s="787"/>
      <c r="G21" s="788"/>
      <c r="H21" s="786"/>
      <c r="I21" s="786"/>
      <c r="J21" s="786"/>
      <c r="K21" s="788"/>
      <c r="L21" s="789"/>
      <c r="M21" s="780"/>
      <c r="N21" s="780"/>
      <c r="O21" s="780"/>
      <c r="P21" s="780"/>
      <c r="Q21" s="780"/>
      <c r="R21" s="780"/>
      <c r="S21" s="780"/>
      <c r="T21" s="780"/>
      <c r="U21" s="780"/>
      <c r="V21" s="780"/>
      <c r="W21" s="780"/>
      <c r="X21" s="780"/>
      <c r="Y21" s="780"/>
      <c r="Z21" s="780"/>
      <c r="AA21" s="780"/>
      <c r="AB21" s="780"/>
      <c r="AC21" s="780"/>
      <c r="AD21" s="780"/>
      <c r="AE21" s="780"/>
      <c r="AF21" s="780"/>
      <c r="AG21" s="780"/>
      <c r="AH21" s="780"/>
      <c r="AI21" s="780"/>
      <c r="AJ21" s="780"/>
      <c r="AK21" s="780"/>
      <c r="AL21" s="780"/>
      <c r="AM21" s="780"/>
      <c r="AN21" s="780"/>
      <c r="AO21" s="780"/>
      <c r="AP21" s="780"/>
      <c r="AQ21" s="780"/>
      <c r="AR21" s="780"/>
      <c r="AS21" s="780"/>
      <c r="AT21" s="780"/>
      <c r="AU21" s="780"/>
      <c r="AV21" s="780"/>
      <c r="AW21" s="780"/>
      <c r="AX21" s="780"/>
      <c r="AY21" s="780"/>
      <c r="AZ21" s="780"/>
      <c r="BA21" s="780"/>
      <c r="BB21" s="780"/>
      <c r="BC21" s="780"/>
      <c r="BD21" s="780"/>
      <c r="BE21" s="780"/>
      <c r="BF21" s="780"/>
      <c r="BG21" s="780"/>
      <c r="BH21" s="780"/>
      <c r="BI21" s="780"/>
      <c r="BJ21" s="780"/>
      <c r="BK21" s="780"/>
      <c r="BL21" s="780"/>
      <c r="BM21" s="780"/>
      <c r="BN21" s="780"/>
      <c r="BO21" s="780"/>
      <c r="BP21" s="780"/>
      <c r="BQ21" s="780"/>
      <c r="BR21" s="780"/>
      <c r="BS21" s="780"/>
      <c r="BT21" s="780"/>
      <c r="BU21" s="780"/>
      <c r="BV21" s="780"/>
      <c r="BW21" s="780"/>
      <c r="BX21" s="780"/>
      <c r="BY21" s="780"/>
      <c r="BZ21" s="780"/>
      <c r="CA21" s="780"/>
      <c r="CB21" s="780"/>
      <c r="CC21" s="780"/>
      <c r="CD21" s="780"/>
      <c r="CE21" s="780"/>
      <c r="CF21" s="780"/>
      <c r="CG21" s="780"/>
      <c r="CH21" s="780"/>
      <c r="CI21" s="780"/>
      <c r="CJ21" s="780"/>
      <c r="CK21" s="780"/>
      <c r="CL21" s="780"/>
      <c r="CM21" s="780"/>
      <c r="CN21" s="780"/>
      <c r="CO21" s="780"/>
      <c r="CP21" s="780"/>
      <c r="CQ21" s="780"/>
      <c r="CR21" s="780"/>
      <c r="CS21" s="780"/>
      <c r="CT21" s="780"/>
      <c r="CU21" s="780"/>
      <c r="CV21" s="780"/>
      <c r="CW21" s="780"/>
      <c r="CX21" s="780"/>
      <c r="CY21" s="780"/>
      <c r="CZ21" s="780"/>
      <c r="DA21" s="780"/>
      <c r="DB21" s="780"/>
      <c r="DC21" s="780"/>
      <c r="DD21" s="780"/>
      <c r="DE21" s="780"/>
      <c r="DF21" s="780"/>
      <c r="DG21" s="780"/>
      <c r="DH21" s="780"/>
      <c r="DI21" s="780"/>
      <c r="DJ21" s="780"/>
      <c r="DK21" s="780"/>
      <c r="DL21" s="780"/>
      <c r="DM21" s="780"/>
      <c r="DN21" s="780"/>
      <c r="DO21" s="780"/>
      <c r="DP21" s="780"/>
      <c r="DQ21" s="780"/>
      <c r="DR21" s="780"/>
      <c r="DS21" s="780"/>
      <c r="DT21" s="780"/>
      <c r="DU21" s="780"/>
      <c r="DV21" s="780"/>
      <c r="DW21" s="780"/>
      <c r="DX21" s="780"/>
      <c r="DY21" s="780"/>
      <c r="DZ21" s="780"/>
      <c r="EA21" s="780"/>
      <c r="EB21" s="780"/>
      <c r="EC21" s="780"/>
      <c r="ED21" s="780"/>
      <c r="EE21" s="780"/>
      <c r="EF21" s="780"/>
      <c r="EG21" s="780"/>
      <c r="EH21" s="780"/>
      <c r="EI21" s="780"/>
      <c r="EJ21" s="780"/>
      <c r="EK21" s="780"/>
      <c r="EL21" s="780"/>
      <c r="EM21" s="780"/>
      <c r="EN21" s="780"/>
      <c r="EO21" s="780"/>
      <c r="EP21" s="780"/>
      <c r="EQ21" s="780"/>
      <c r="ER21" s="780"/>
      <c r="ES21" s="780"/>
      <c r="ET21" s="780"/>
      <c r="EU21" s="780"/>
      <c r="EV21" s="780"/>
      <c r="EW21" s="780"/>
      <c r="EX21" s="780"/>
      <c r="EY21" s="780"/>
      <c r="EZ21" s="780"/>
      <c r="FA21" s="780"/>
      <c r="FB21" s="780"/>
      <c r="FC21" s="780"/>
      <c r="FD21" s="780"/>
      <c r="FE21" s="780"/>
      <c r="FF21" s="780"/>
      <c r="FG21" s="780"/>
      <c r="FH21" s="780"/>
      <c r="FI21" s="780"/>
      <c r="FJ21" s="780"/>
      <c r="FK21" s="780"/>
      <c r="FL21" s="780"/>
      <c r="FM21" s="780"/>
      <c r="FN21" s="780"/>
      <c r="FO21" s="780"/>
      <c r="FP21" s="780"/>
      <c r="FQ21" s="780"/>
      <c r="FR21" s="780"/>
      <c r="FS21" s="780"/>
      <c r="FT21" s="780"/>
      <c r="FU21" s="780"/>
      <c r="FV21" s="780"/>
      <c r="FW21" s="780"/>
      <c r="FX21" s="780"/>
      <c r="FY21" s="780"/>
      <c r="FZ21" s="780"/>
      <c r="GA21" s="780"/>
      <c r="GB21" s="780"/>
      <c r="GC21" s="780"/>
      <c r="GD21" s="780"/>
      <c r="GE21" s="780"/>
      <c r="GF21" s="780"/>
      <c r="GG21" s="780"/>
      <c r="GH21" s="780"/>
      <c r="GI21" s="780"/>
      <c r="GJ21" s="780"/>
      <c r="GK21" s="780"/>
      <c r="GL21" s="780"/>
      <c r="GM21" s="780"/>
      <c r="GN21" s="780"/>
      <c r="GO21" s="780"/>
      <c r="GP21" s="780"/>
      <c r="GQ21" s="780"/>
      <c r="GR21" s="780"/>
      <c r="GS21" s="780"/>
      <c r="GT21" s="780"/>
      <c r="GU21" s="780"/>
      <c r="GV21" s="780"/>
      <c r="GW21" s="780"/>
      <c r="GX21" s="780"/>
      <c r="GY21" s="780"/>
      <c r="GZ21" s="780"/>
      <c r="HA21" s="780"/>
      <c r="HB21" s="780"/>
      <c r="HC21" s="780"/>
      <c r="HD21" s="780"/>
      <c r="HE21" s="780"/>
      <c r="HF21" s="780"/>
      <c r="HG21" s="780"/>
      <c r="HH21" s="780"/>
      <c r="HI21" s="780"/>
      <c r="HJ21" s="780"/>
      <c r="HK21" s="780"/>
      <c r="HL21" s="780"/>
      <c r="HM21" s="780"/>
      <c r="HN21" s="780"/>
      <c r="HO21" s="780"/>
      <c r="HP21" s="780"/>
      <c r="HQ21" s="780"/>
      <c r="HR21" s="780"/>
      <c r="HS21" s="780"/>
      <c r="HT21" s="780"/>
      <c r="HU21" s="780"/>
      <c r="HV21" s="780"/>
      <c r="HW21" s="780"/>
      <c r="HX21" s="780"/>
      <c r="HY21" s="780"/>
      <c r="HZ21" s="780"/>
      <c r="IA21" s="780"/>
      <c r="IB21" s="780"/>
      <c r="IC21" s="780"/>
      <c r="ID21" s="780"/>
      <c r="IE21" s="780"/>
      <c r="IF21" s="780"/>
      <c r="IG21" s="780"/>
      <c r="IH21" s="780"/>
      <c r="II21" s="780"/>
      <c r="IJ21" s="780"/>
      <c r="IK21" s="780"/>
      <c r="IL21" s="780"/>
      <c r="IM21" s="780"/>
      <c r="IN21" s="780"/>
      <c r="IO21" s="780"/>
      <c r="IP21" s="780"/>
      <c r="IQ21" s="780"/>
      <c r="IR21" s="780"/>
      <c r="IS21" s="780"/>
      <c r="IT21" s="780"/>
      <c r="IU21" s="780"/>
      <c r="IV21" s="780"/>
    </row>
    <row r="22" spans="1:256" ht="16.2" thickBot="1" x14ac:dyDescent="0.35">
      <c r="A22" s="1173"/>
      <c r="B22" s="1174"/>
      <c r="C22" s="1175"/>
      <c r="D22" s="1176"/>
      <c r="E22" s="1176"/>
      <c r="F22" s="1176"/>
      <c r="G22" s="1176"/>
      <c r="H22" s="1176"/>
      <c r="I22" s="1176"/>
      <c r="J22" s="1176"/>
      <c r="K22" s="1176"/>
      <c r="L22" s="1177"/>
      <c r="M22" s="780"/>
      <c r="N22" s="780"/>
      <c r="O22" s="780"/>
      <c r="P22" s="780"/>
      <c r="Q22" s="780"/>
      <c r="R22" s="780"/>
      <c r="S22" s="780"/>
      <c r="T22" s="780"/>
      <c r="U22" s="780"/>
      <c r="V22" s="780"/>
      <c r="W22" s="780"/>
      <c r="X22" s="780"/>
      <c r="Y22" s="780"/>
      <c r="Z22" s="780"/>
      <c r="AA22" s="780"/>
      <c r="AB22" s="780"/>
      <c r="AC22" s="780"/>
      <c r="AD22" s="780"/>
      <c r="AE22" s="780"/>
      <c r="AF22" s="780"/>
      <c r="AG22" s="780"/>
      <c r="AH22" s="780"/>
      <c r="AI22" s="780"/>
      <c r="AJ22" s="780"/>
      <c r="AK22" s="780"/>
      <c r="AL22" s="780"/>
      <c r="AM22" s="780"/>
      <c r="AN22" s="780"/>
      <c r="AO22" s="780"/>
      <c r="AP22" s="780"/>
      <c r="AQ22" s="780"/>
      <c r="AR22" s="780"/>
      <c r="AS22" s="780"/>
      <c r="AT22" s="780"/>
      <c r="AU22" s="780"/>
      <c r="AV22" s="780"/>
      <c r="AW22" s="780"/>
      <c r="AX22" s="780"/>
      <c r="AY22" s="780"/>
      <c r="AZ22" s="780"/>
      <c r="BA22" s="780"/>
      <c r="BB22" s="780"/>
      <c r="BC22" s="780"/>
      <c r="BD22" s="780"/>
      <c r="BE22" s="780"/>
      <c r="BF22" s="780"/>
      <c r="BG22" s="780"/>
      <c r="BH22" s="780"/>
      <c r="BI22" s="780"/>
      <c r="BJ22" s="780"/>
      <c r="BK22" s="780"/>
      <c r="BL22" s="780"/>
      <c r="BM22" s="780"/>
      <c r="BN22" s="780"/>
      <c r="BO22" s="780"/>
      <c r="BP22" s="780"/>
      <c r="BQ22" s="780"/>
      <c r="BR22" s="780"/>
      <c r="BS22" s="780"/>
      <c r="BT22" s="780"/>
      <c r="BU22" s="780"/>
      <c r="BV22" s="780"/>
      <c r="BW22" s="780"/>
      <c r="BX22" s="780"/>
      <c r="BY22" s="780"/>
      <c r="BZ22" s="780"/>
      <c r="CA22" s="780"/>
      <c r="CB22" s="780"/>
      <c r="CC22" s="780"/>
      <c r="CD22" s="780"/>
      <c r="CE22" s="780"/>
      <c r="CF22" s="780"/>
      <c r="CG22" s="780"/>
      <c r="CH22" s="780"/>
      <c r="CI22" s="780"/>
      <c r="CJ22" s="780"/>
      <c r="CK22" s="780"/>
      <c r="CL22" s="780"/>
      <c r="CM22" s="780"/>
      <c r="CN22" s="780"/>
      <c r="CO22" s="780"/>
      <c r="CP22" s="780"/>
      <c r="CQ22" s="780"/>
      <c r="CR22" s="780"/>
      <c r="CS22" s="780"/>
      <c r="CT22" s="780"/>
      <c r="CU22" s="780"/>
      <c r="CV22" s="780"/>
      <c r="CW22" s="780"/>
      <c r="CX22" s="780"/>
      <c r="CY22" s="780"/>
      <c r="CZ22" s="780"/>
      <c r="DA22" s="780"/>
      <c r="DB22" s="780"/>
      <c r="DC22" s="780"/>
      <c r="DD22" s="780"/>
      <c r="DE22" s="780"/>
      <c r="DF22" s="780"/>
      <c r="DG22" s="780"/>
      <c r="DH22" s="780"/>
      <c r="DI22" s="780"/>
      <c r="DJ22" s="780"/>
      <c r="DK22" s="780"/>
      <c r="DL22" s="780"/>
      <c r="DM22" s="780"/>
      <c r="DN22" s="780"/>
      <c r="DO22" s="780"/>
      <c r="DP22" s="780"/>
      <c r="DQ22" s="780"/>
      <c r="DR22" s="780"/>
      <c r="DS22" s="780"/>
      <c r="DT22" s="780"/>
      <c r="DU22" s="780"/>
      <c r="DV22" s="780"/>
      <c r="DW22" s="780"/>
      <c r="DX22" s="780"/>
      <c r="DY22" s="780"/>
      <c r="DZ22" s="780"/>
      <c r="EA22" s="780"/>
      <c r="EB22" s="780"/>
      <c r="EC22" s="780"/>
      <c r="ED22" s="780"/>
      <c r="EE22" s="780"/>
      <c r="EF22" s="780"/>
      <c r="EG22" s="780"/>
      <c r="EH22" s="780"/>
      <c r="EI22" s="780"/>
      <c r="EJ22" s="780"/>
      <c r="EK22" s="780"/>
      <c r="EL22" s="780"/>
      <c r="EM22" s="780"/>
      <c r="EN22" s="780"/>
      <c r="EO22" s="780"/>
      <c r="EP22" s="780"/>
      <c r="EQ22" s="780"/>
      <c r="ER22" s="780"/>
      <c r="ES22" s="780"/>
      <c r="ET22" s="780"/>
      <c r="EU22" s="780"/>
      <c r="EV22" s="780"/>
      <c r="EW22" s="780"/>
      <c r="EX22" s="780"/>
      <c r="EY22" s="780"/>
      <c r="EZ22" s="780"/>
      <c r="FA22" s="780"/>
      <c r="FB22" s="780"/>
      <c r="FC22" s="780"/>
      <c r="FD22" s="780"/>
      <c r="FE22" s="780"/>
      <c r="FF22" s="780"/>
      <c r="FG22" s="780"/>
      <c r="FH22" s="780"/>
      <c r="FI22" s="780"/>
      <c r="FJ22" s="780"/>
      <c r="FK22" s="780"/>
      <c r="FL22" s="780"/>
      <c r="FM22" s="780"/>
      <c r="FN22" s="780"/>
      <c r="FO22" s="780"/>
      <c r="FP22" s="780"/>
      <c r="FQ22" s="780"/>
      <c r="FR22" s="780"/>
      <c r="FS22" s="780"/>
      <c r="FT22" s="780"/>
      <c r="FU22" s="780"/>
      <c r="FV22" s="780"/>
      <c r="FW22" s="780"/>
      <c r="FX22" s="780"/>
      <c r="FY22" s="780"/>
      <c r="FZ22" s="780"/>
      <c r="GA22" s="780"/>
      <c r="GB22" s="780"/>
      <c r="GC22" s="780"/>
      <c r="GD22" s="780"/>
      <c r="GE22" s="780"/>
      <c r="GF22" s="780"/>
      <c r="GG22" s="780"/>
      <c r="GH22" s="780"/>
      <c r="GI22" s="780"/>
      <c r="GJ22" s="780"/>
      <c r="GK22" s="780"/>
      <c r="GL22" s="780"/>
      <c r="GM22" s="780"/>
      <c r="GN22" s="780"/>
      <c r="GO22" s="780"/>
      <c r="GP22" s="780"/>
      <c r="GQ22" s="780"/>
      <c r="GR22" s="780"/>
      <c r="GS22" s="780"/>
      <c r="GT22" s="780"/>
      <c r="GU22" s="780"/>
      <c r="GV22" s="780"/>
      <c r="GW22" s="780"/>
      <c r="GX22" s="780"/>
      <c r="GY22" s="780"/>
      <c r="GZ22" s="780"/>
      <c r="HA22" s="780"/>
      <c r="HB22" s="780"/>
      <c r="HC22" s="780"/>
      <c r="HD22" s="780"/>
      <c r="HE22" s="780"/>
      <c r="HF22" s="780"/>
      <c r="HG22" s="780"/>
      <c r="HH22" s="780"/>
      <c r="HI22" s="780"/>
      <c r="HJ22" s="780"/>
      <c r="HK22" s="780"/>
      <c r="HL22" s="780"/>
      <c r="HM22" s="780"/>
      <c r="HN22" s="780"/>
      <c r="HO22" s="780"/>
      <c r="HP22" s="780"/>
      <c r="HQ22" s="780"/>
      <c r="HR22" s="780"/>
      <c r="HS22" s="780"/>
      <c r="HT22" s="780"/>
      <c r="HU22" s="780"/>
      <c r="HV22" s="780"/>
      <c r="HW22" s="780"/>
      <c r="HX22" s="780"/>
      <c r="HY22" s="780"/>
      <c r="HZ22" s="780"/>
      <c r="IA22" s="780"/>
      <c r="IB22" s="780"/>
      <c r="IC22" s="780"/>
      <c r="ID22" s="780"/>
      <c r="IE22" s="780"/>
      <c r="IF22" s="780"/>
      <c r="IG22" s="780"/>
      <c r="IH22" s="780"/>
      <c r="II22" s="780"/>
      <c r="IJ22" s="780"/>
      <c r="IK22" s="780"/>
      <c r="IL22" s="780"/>
      <c r="IM22" s="780"/>
      <c r="IN22" s="780"/>
      <c r="IO22" s="780"/>
      <c r="IP22" s="780"/>
      <c r="IQ22" s="780"/>
      <c r="IR22" s="780"/>
      <c r="IS22" s="780"/>
      <c r="IT22" s="780"/>
      <c r="IU22" s="780"/>
      <c r="IV22" s="780"/>
    </row>
    <row r="23" spans="1:256" ht="27.75" customHeight="1" thickBot="1" x14ac:dyDescent="0.35">
      <c r="A23" s="1178"/>
      <c r="B23" s="1179"/>
      <c r="C23" s="1179"/>
      <c r="D23" s="1179"/>
      <c r="E23" s="1179"/>
      <c r="F23" s="1179"/>
      <c r="G23" s="1179"/>
      <c r="H23" s="1179"/>
      <c r="I23" s="1179"/>
      <c r="J23" s="1179"/>
      <c r="K23" s="1179"/>
      <c r="L23" s="1180"/>
      <c r="M23" s="780"/>
      <c r="N23" s="780"/>
      <c r="O23" s="780"/>
      <c r="P23" s="780"/>
      <c r="Q23" s="780"/>
      <c r="R23" s="780"/>
      <c r="S23" s="780"/>
      <c r="T23" s="780"/>
      <c r="U23" s="780"/>
      <c r="V23" s="780"/>
      <c r="W23" s="780"/>
      <c r="X23" s="780"/>
      <c r="Y23" s="780"/>
      <c r="Z23" s="780"/>
      <c r="AA23" s="780"/>
      <c r="AB23" s="780"/>
      <c r="AC23" s="780"/>
      <c r="AD23" s="780"/>
      <c r="AE23" s="780"/>
      <c r="AF23" s="780"/>
      <c r="AG23" s="780"/>
      <c r="AH23" s="780"/>
      <c r="AI23" s="780"/>
      <c r="AJ23" s="780"/>
      <c r="AK23" s="780"/>
      <c r="AL23" s="780"/>
      <c r="AM23" s="780"/>
      <c r="AN23" s="780"/>
      <c r="AO23" s="780"/>
      <c r="AP23" s="780"/>
      <c r="AQ23" s="780"/>
      <c r="AR23" s="780"/>
      <c r="AS23" s="780"/>
      <c r="AT23" s="780"/>
      <c r="AU23" s="780"/>
      <c r="AV23" s="780"/>
      <c r="AW23" s="780"/>
      <c r="AX23" s="780"/>
      <c r="AY23" s="780"/>
      <c r="AZ23" s="780"/>
      <c r="BA23" s="780"/>
      <c r="BB23" s="780"/>
      <c r="BC23" s="780"/>
      <c r="BD23" s="780"/>
      <c r="BE23" s="780"/>
      <c r="BF23" s="780"/>
      <c r="BG23" s="780"/>
      <c r="BH23" s="780"/>
      <c r="BI23" s="780"/>
      <c r="BJ23" s="780"/>
      <c r="BK23" s="780"/>
      <c r="BL23" s="780"/>
      <c r="BM23" s="780"/>
      <c r="BN23" s="780"/>
      <c r="BO23" s="780"/>
      <c r="BP23" s="780"/>
      <c r="BQ23" s="780"/>
      <c r="BR23" s="780"/>
      <c r="BS23" s="780"/>
      <c r="BT23" s="780"/>
      <c r="BU23" s="780"/>
      <c r="BV23" s="780"/>
      <c r="BW23" s="780"/>
      <c r="BX23" s="780"/>
      <c r="BY23" s="780"/>
      <c r="BZ23" s="780"/>
      <c r="CA23" s="780"/>
      <c r="CB23" s="780"/>
      <c r="CC23" s="780"/>
      <c r="CD23" s="780"/>
      <c r="CE23" s="780"/>
      <c r="CF23" s="780"/>
      <c r="CG23" s="780"/>
      <c r="CH23" s="780"/>
      <c r="CI23" s="780"/>
      <c r="CJ23" s="780"/>
      <c r="CK23" s="780"/>
      <c r="CL23" s="780"/>
      <c r="CM23" s="780"/>
      <c r="CN23" s="780"/>
      <c r="CO23" s="780"/>
      <c r="CP23" s="780"/>
      <c r="CQ23" s="780"/>
      <c r="CR23" s="780"/>
      <c r="CS23" s="780"/>
      <c r="CT23" s="780"/>
      <c r="CU23" s="780"/>
      <c r="CV23" s="780"/>
      <c r="CW23" s="780"/>
      <c r="CX23" s="780"/>
      <c r="CY23" s="780"/>
      <c r="CZ23" s="780"/>
      <c r="DA23" s="780"/>
      <c r="DB23" s="780"/>
      <c r="DC23" s="780"/>
      <c r="DD23" s="780"/>
      <c r="DE23" s="780"/>
      <c r="DF23" s="780"/>
      <c r="DG23" s="780"/>
      <c r="DH23" s="780"/>
      <c r="DI23" s="780"/>
      <c r="DJ23" s="780"/>
      <c r="DK23" s="780"/>
      <c r="DL23" s="780"/>
      <c r="DM23" s="780"/>
      <c r="DN23" s="780"/>
      <c r="DO23" s="780"/>
      <c r="DP23" s="780"/>
      <c r="DQ23" s="780"/>
      <c r="DR23" s="780"/>
      <c r="DS23" s="780"/>
      <c r="DT23" s="780"/>
      <c r="DU23" s="780"/>
      <c r="DV23" s="780"/>
      <c r="DW23" s="780"/>
      <c r="DX23" s="780"/>
      <c r="DY23" s="780"/>
      <c r="DZ23" s="780"/>
      <c r="EA23" s="780"/>
      <c r="EB23" s="780"/>
      <c r="EC23" s="780"/>
      <c r="ED23" s="780"/>
      <c r="EE23" s="780"/>
      <c r="EF23" s="780"/>
      <c r="EG23" s="780"/>
      <c r="EH23" s="780"/>
      <c r="EI23" s="780"/>
      <c r="EJ23" s="780"/>
      <c r="EK23" s="780"/>
      <c r="EL23" s="780"/>
      <c r="EM23" s="780"/>
      <c r="EN23" s="780"/>
      <c r="EO23" s="780"/>
      <c r="EP23" s="780"/>
      <c r="EQ23" s="780"/>
      <c r="ER23" s="780"/>
      <c r="ES23" s="780"/>
      <c r="ET23" s="780"/>
      <c r="EU23" s="780"/>
      <c r="EV23" s="780"/>
      <c r="EW23" s="780"/>
      <c r="EX23" s="780"/>
      <c r="EY23" s="780"/>
      <c r="EZ23" s="780"/>
      <c r="FA23" s="780"/>
      <c r="FB23" s="780"/>
      <c r="FC23" s="780"/>
      <c r="FD23" s="780"/>
      <c r="FE23" s="780"/>
      <c r="FF23" s="780"/>
      <c r="FG23" s="780"/>
      <c r="FH23" s="780"/>
      <c r="FI23" s="780"/>
      <c r="FJ23" s="780"/>
      <c r="FK23" s="780"/>
      <c r="FL23" s="780"/>
      <c r="FM23" s="780"/>
      <c r="FN23" s="780"/>
      <c r="FO23" s="780"/>
      <c r="FP23" s="780"/>
      <c r="FQ23" s="780"/>
      <c r="FR23" s="780"/>
      <c r="FS23" s="780"/>
      <c r="FT23" s="780"/>
      <c r="FU23" s="780"/>
      <c r="FV23" s="780"/>
      <c r="FW23" s="780"/>
      <c r="FX23" s="780"/>
      <c r="FY23" s="780"/>
      <c r="FZ23" s="780"/>
      <c r="GA23" s="780"/>
      <c r="GB23" s="780"/>
      <c r="GC23" s="780"/>
      <c r="GD23" s="780"/>
      <c r="GE23" s="780"/>
      <c r="GF23" s="780"/>
      <c r="GG23" s="780"/>
      <c r="GH23" s="780"/>
      <c r="GI23" s="780"/>
      <c r="GJ23" s="780"/>
      <c r="GK23" s="780"/>
      <c r="GL23" s="780"/>
      <c r="GM23" s="780"/>
      <c r="GN23" s="780"/>
      <c r="GO23" s="780"/>
      <c r="GP23" s="780"/>
      <c r="GQ23" s="780"/>
      <c r="GR23" s="780"/>
      <c r="GS23" s="780"/>
      <c r="GT23" s="780"/>
      <c r="GU23" s="780"/>
      <c r="GV23" s="780"/>
      <c r="GW23" s="780"/>
      <c r="GX23" s="780"/>
      <c r="GY23" s="780"/>
      <c r="GZ23" s="780"/>
      <c r="HA23" s="780"/>
      <c r="HB23" s="780"/>
      <c r="HC23" s="780"/>
      <c r="HD23" s="780"/>
      <c r="HE23" s="780"/>
      <c r="HF23" s="780"/>
      <c r="HG23" s="780"/>
      <c r="HH23" s="780"/>
      <c r="HI23" s="780"/>
      <c r="HJ23" s="780"/>
      <c r="HK23" s="780"/>
      <c r="HL23" s="780"/>
      <c r="HM23" s="780"/>
      <c r="HN23" s="780"/>
      <c r="HO23" s="780"/>
      <c r="HP23" s="780"/>
      <c r="HQ23" s="780"/>
      <c r="HR23" s="780"/>
      <c r="HS23" s="780"/>
      <c r="HT23" s="780"/>
      <c r="HU23" s="780"/>
      <c r="HV23" s="780"/>
      <c r="HW23" s="780"/>
      <c r="HX23" s="780"/>
      <c r="HY23" s="780"/>
      <c r="HZ23" s="780"/>
      <c r="IA23" s="780"/>
      <c r="IB23" s="780"/>
      <c r="IC23" s="780"/>
      <c r="ID23" s="780"/>
      <c r="IE23" s="780"/>
      <c r="IF23" s="780"/>
      <c r="IG23" s="780"/>
      <c r="IH23" s="780"/>
      <c r="II23" s="780"/>
      <c r="IJ23" s="780"/>
      <c r="IK23" s="780"/>
      <c r="IL23" s="780"/>
      <c r="IM23" s="780"/>
      <c r="IN23" s="780"/>
      <c r="IO23" s="780"/>
      <c r="IP23" s="780"/>
      <c r="IQ23" s="780"/>
      <c r="IR23" s="780"/>
      <c r="IS23" s="780"/>
      <c r="IT23" s="780"/>
      <c r="IU23" s="780"/>
      <c r="IV23" s="780"/>
    </row>
    <row r="24" spans="1:256" ht="16.2" thickBot="1" x14ac:dyDescent="0.35">
      <c r="A24" s="791"/>
      <c r="B24" s="792"/>
      <c r="C24" s="792"/>
      <c r="D24" s="792"/>
      <c r="E24" s="792"/>
      <c r="F24" s="792"/>
      <c r="G24" s="792"/>
      <c r="H24" s="792"/>
      <c r="I24" s="792"/>
      <c r="J24" s="792"/>
      <c r="K24" s="792"/>
      <c r="L24" s="793"/>
      <c r="M24" s="780"/>
      <c r="N24" s="780"/>
      <c r="O24" s="780"/>
      <c r="P24" s="780"/>
      <c r="Q24" s="780"/>
      <c r="R24" s="780"/>
      <c r="S24" s="780"/>
      <c r="T24" s="780"/>
      <c r="U24" s="780"/>
      <c r="V24" s="780"/>
      <c r="W24" s="780"/>
      <c r="X24" s="780"/>
      <c r="Y24" s="780"/>
      <c r="Z24" s="780"/>
      <c r="AA24" s="780"/>
      <c r="AB24" s="780"/>
      <c r="AC24" s="780"/>
      <c r="AD24" s="780"/>
      <c r="AE24" s="780"/>
      <c r="AF24" s="780"/>
      <c r="AG24" s="780"/>
      <c r="AH24" s="780"/>
      <c r="AI24" s="780"/>
      <c r="AJ24" s="780"/>
      <c r="AK24" s="780"/>
      <c r="AL24" s="780"/>
      <c r="AM24" s="780"/>
      <c r="AN24" s="780"/>
      <c r="AO24" s="780"/>
      <c r="AP24" s="780"/>
      <c r="AQ24" s="780"/>
      <c r="AR24" s="780"/>
      <c r="AS24" s="780"/>
      <c r="AT24" s="780"/>
      <c r="AU24" s="780"/>
      <c r="AV24" s="780"/>
      <c r="AW24" s="780"/>
      <c r="AX24" s="780"/>
      <c r="AY24" s="780"/>
      <c r="AZ24" s="780"/>
      <c r="BA24" s="780"/>
      <c r="BB24" s="780"/>
      <c r="BC24" s="780"/>
      <c r="BD24" s="780"/>
      <c r="BE24" s="780"/>
      <c r="BF24" s="780"/>
      <c r="BG24" s="780"/>
      <c r="BH24" s="780"/>
      <c r="BI24" s="780"/>
      <c r="BJ24" s="780"/>
      <c r="BK24" s="780"/>
      <c r="BL24" s="780"/>
      <c r="BM24" s="780"/>
      <c r="BN24" s="780"/>
      <c r="BO24" s="780"/>
      <c r="BP24" s="780"/>
      <c r="BQ24" s="780"/>
      <c r="BR24" s="780"/>
      <c r="BS24" s="780"/>
      <c r="BT24" s="780"/>
      <c r="BU24" s="780"/>
      <c r="BV24" s="780"/>
      <c r="BW24" s="780"/>
      <c r="BX24" s="780"/>
      <c r="BY24" s="780"/>
      <c r="BZ24" s="780"/>
      <c r="CA24" s="780"/>
      <c r="CB24" s="780"/>
      <c r="CC24" s="780"/>
      <c r="CD24" s="780"/>
      <c r="CE24" s="780"/>
      <c r="CF24" s="780"/>
      <c r="CG24" s="780"/>
      <c r="CH24" s="780"/>
      <c r="CI24" s="780"/>
      <c r="CJ24" s="780"/>
      <c r="CK24" s="780"/>
      <c r="CL24" s="780"/>
      <c r="CM24" s="780"/>
      <c r="CN24" s="780"/>
      <c r="CO24" s="780"/>
      <c r="CP24" s="780"/>
      <c r="CQ24" s="780"/>
      <c r="CR24" s="780"/>
      <c r="CS24" s="780"/>
      <c r="CT24" s="780"/>
      <c r="CU24" s="780"/>
      <c r="CV24" s="780"/>
      <c r="CW24" s="780"/>
      <c r="CX24" s="780"/>
      <c r="CY24" s="780"/>
      <c r="CZ24" s="780"/>
      <c r="DA24" s="780"/>
      <c r="DB24" s="780"/>
      <c r="DC24" s="780"/>
      <c r="DD24" s="780"/>
      <c r="DE24" s="780"/>
      <c r="DF24" s="780"/>
      <c r="DG24" s="780"/>
      <c r="DH24" s="780"/>
      <c r="DI24" s="780"/>
      <c r="DJ24" s="780"/>
      <c r="DK24" s="780"/>
      <c r="DL24" s="780"/>
      <c r="DM24" s="780"/>
      <c r="DN24" s="780"/>
      <c r="DO24" s="780"/>
      <c r="DP24" s="780"/>
      <c r="DQ24" s="780"/>
      <c r="DR24" s="780"/>
      <c r="DS24" s="780"/>
      <c r="DT24" s="780"/>
      <c r="DU24" s="780"/>
      <c r="DV24" s="780"/>
      <c r="DW24" s="780"/>
      <c r="DX24" s="780"/>
      <c r="DY24" s="780"/>
      <c r="DZ24" s="780"/>
      <c r="EA24" s="780"/>
      <c r="EB24" s="780"/>
      <c r="EC24" s="780"/>
      <c r="ED24" s="780"/>
      <c r="EE24" s="780"/>
      <c r="EF24" s="780"/>
      <c r="EG24" s="780"/>
      <c r="EH24" s="780"/>
      <c r="EI24" s="780"/>
      <c r="EJ24" s="780"/>
      <c r="EK24" s="780"/>
      <c r="EL24" s="780"/>
      <c r="EM24" s="780"/>
      <c r="EN24" s="780"/>
      <c r="EO24" s="780"/>
      <c r="EP24" s="780"/>
      <c r="EQ24" s="780"/>
      <c r="ER24" s="780"/>
      <c r="ES24" s="780"/>
      <c r="ET24" s="780"/>
      <c r="EU24" s="780"/>
      <c r="EV24" s="780"/>
      <c r="EW24" s="780"/>
      <c r="EX24" s="780"/>
      <c r="EY24" s="780"/>
      <c r="EZ24" s="780"/>
      <c r="FA24" s="780"/>
      <c r="FB24" s="780"/>
      <c r="FC24" s="780"/>
      <c r="FD24" s="780"/>
      <c r="FE24" s="780"/>
      <c r="FF24" s="780"/>
      <c r="FG24" s="780"/>
      <c r="FH24" s="780"/>
      <c r="FI24" s="780"/>
      <c r="FJ24" s="780"/>
      <c r="FK24" s="780"/>
      <c r="FL24" s="780"/>
      <c r="FM24" s="780"/>
      <c r="FN24" s="780"/>
      <c r="FO24" s="780"/>
      <c r="FP24" s="780"/>
      <c r="FQ24" s="780"/>
      <c r="FR24" s="780"/>
      <c r="FS24" s="780"/>
      <c r="FT24" s="780"/>
      <c r="FU24" s="780"/>
      <c r="FV24" s="780"/>
      <c r="FW24" s="780"/>
      <c r="FX24" s="780"/>
      <c r="FY24" s="780"/>
      <c r="FZ24" s="780"/>
      <c r="GA24" s="780"/>
      <c r="GB24" s="780"/>
      <c r="GC24" s="780"/>
      <c r="GD24" s="780"/>
      <c r="GE24" s="780"/>
      <c r="GF24" s="780"/>
      <c r="GG24" s="780"/>
      <c r="GH24" s="780"/>
      <c r="GI24" s="780"/>
      <c r="GJ24" s="780"/>
      <c r="GK24" s="780"/>
      <c r="GL24" s="780"/>
      <c r="GM24" s="780"/>
      <c r="GN24" s="780"/>
      <c r="GO24" s="780"/>
      <c r="GP24" s="780"/>
      <c r="GQ24" s="780"/>
      <c r="GR24" s="780"/>
      <c r="GS24" s="780"/>
      <c r="GT24" s="780"/>
      <c r="GU24" s="780"/>
      <c r="GV24" s="780"/>
      <c r="GW24" s="780"/>
      <c r="GX24" s="780"/>
      <c r="GY24" s="780"/>
      <c r="GZ24" s="780"/>
      <c r="HA24" s="780"/>
      <c r="HB24" s="780"/>
      <c r="HC24" s="780"/>
      <c r="HD24" s="780"/>
      <c r="HE24" s="780"/>
      <c r="HF24" s="780"/>
      <c r="HG24" s="780"/>
      <c r="HH24" s="780"/>
      <c r="HI24" s="780"/>
      <c r="HJ24" s="780"/>
      <c r="HK24" s="780"/>
      <c r="HL24" s="780"/>
      <c r="HM24" s="780"/>
      <c r="HN24" s="780"/>
      <c r="HO24" s="780"/>
      <c r="HP24" s="780"/>
      <c r="HQ24" s="780"/>
      <c r="HR24" s="780"/>
      <c r="HS24" s="780"/>
      <c r="HT24" s="780"/>
      <c r="HU24" s="780"/>
      <c r="HV24" s="780"/>
      <c r="HW24" s="780"/>
      <c r="HX24" s="780"/>
      <c r="HY24" s="780"/>
      <c r="HZ24" s="780"/>
      <c r="IA24" s="780"/>
      <c r="IB24" s="780"/>
      <c r="IC24" s="780"/>
      <c r="ID24" s="780"/>
      <c r="IE24" s="780"/>
      <c r="IF24" s="780"/>
      <c r="IG24" s="780"/>
      <c r="IH24" s="780"/>
      <c r="II24" s="780"/>
      <c r="IJ24" s="780"/>
      <c r="IK24" s="780"/>
      <c r="IL24" s="780"/>
      <c r="IM24" s="780"/>
      <c r="IN24" s="780"/>
      <c r="IO24" s="780"/>
      <c r="IP24" s="780"/>
      <c r="IQ24" s="780"/>
      <c r="IR24" s="780"/>
      <c r="IS24" s="780"/>
      <c r="IT24" s="780"/>
      <c r="IU24" s="780"/>
      <c r="IV24" s="780"/>
    </row>
    <row r="25" spans="1:256" ht="15.6" x14ac:dyDescent="0.3">
      <c r="A25" s="1181" t="s">
        <v>790</v>
      </c>
      <c r="B25" s="1182"/>
      <c r="C25" s="1182"/>
      <c r="D25" s="1182"/>
      <c r="E25" s="1182"/>
      <c r="F25" s="1183"/>
      <c r="G25" s="1187" t="s">
        <v>701</v>
      </c>
      <c r="H25" s="1188"/>
      <c r="I25" s="1191" t="s">
        <v>702</v>
      </c>
      <c r="J25" s="1192"/>
      <c r="K25" s="1192"/>
      <c r="L25" s="1193"/>
      <c r="M25" s="780"/>
      <c r="N25" s="780"/>
      <c r="O25" s="780"/>
      <c r="P25" s="780"/>
      <c r="Q25" s="780"/>
      <c r="R25" s="780"/>
      <c r="S25" s="780"/>
      <c r="T25" s="780"/>
      <c r="U25" s="780"/>
      <c r="V25" s="780"/>
      <c r="W25" s="780"/>
      <c r="X25" s="780"/>
      <c r="Y25" s="780"/>
      <c r="Z25" s="780"/>
      <c r="AA25" s="780"/>
      <c r="AB25" s="780"/>
      <c r="AC25" s="780"/>
      <c r="AD25" s="780"/>
      <c r="AE25" s="780"/>
      <c r="AF25" s="780"/>
      <c r="AG25" s="780"/>
      <c r="AH25" s="780"/>
      <c r="AI25" s="780"/>
      <c r="AJ25" s="780"/>
      <c r="AK25" s="780"/>
      <c r="AL25" s="780"/>
      <c r="AM25" s="780"/>
      <c r="AN25" s="780"/>
      <c r="AO25" s="780"/>
      <c r="AP25" s="780"/>
      <c r="AQ25" s="780"/>
      <c r="AR25" s="780"/>
      <c r="AS25" s="780"/>
      <c r="AT25" s="780"/>
      <c r="AU25" s="780"/>
      <c r="AV25" s="780"/>
      <c r="AW25" s="780"/>
      <c r="AX25" s="780"/>
      <c r="AY25" s="780"/>
      <c r="AZ25" s="780"/>
      <c r="BA25" s="780"/>
      <c r="BB25" s="780"/>
      <c r="BC25" s="780"/>
      <c r="BD25" s="780"/>
      <c r="BE25" s="780"/>
      <c r="BF25" s="780"/>
      <c r="BG25" s="780"/>
      <c r="BH25" s="780"/>
      <c r="BI25" s="780"/>
      <c r="BJ25" s="780"/>
      <c r="BK25" s="780"/>
      <c r="BL25" s="780"/>
      <c r="BM25" s="780"/>
      <c r="BN25" s="780"/>
      <c r="BO25" s="780"/>
      <c r="BP25" s="780"/>
      <c r="BQ25" s="780"/>
      <c r="BR25" s="780"/>
      <c r="BS25" s="780"/>
      <c r="BT25" s="780"/>
      <c r="BU25" s="780"/>
      <c r="BV25" s="780"/>
      <c r="BW25" s="780"/>
      <c r="BX25" s="780"/>
      <c r="BY25" s="780"/>
      <c r="BZ25" s="780"/>
      <c r="CA25" s="780"/>
      <c r="CB25" s="780"/>
      <c r="CC25" s="780"/>
      <c r="CD25" s="780"/>
      <c r="CE25" s="780"/>
      <c r="CF25" s="780"/>
      <c r="CG25" s="780"/>
      <c r="CH25" s="780"/>
      <c r="CI25" s="780"/>
      <c r="CJ25" s="780"/>
      <c r="CK25" s="780"/>
      <c r="CL25" s="780"/>
      <c r="CM25" s="780"/>
      <c r="CN25" s="780"/>
      <c r="CO25" s="780"/>
      <c r="CP25" s="780"/>
      <c r="CQ25" s="780"/>
      <c r="CR25" s="780"/>
      <c r="CS25" s="780"/>
      <c r="CT25" s="780"/>
      <c r="CU25" s="780"/>
      <c r="CV25" s="780"/>
      <c r="CW25" s="780"/>
      <c r="CX25" s="780"/>
      <c r="CY25" s="780"/>
      <c r="CZ25" s="780"/>
      <c r="DA25" s="780"/>
      <c r="DB25" s="780"/>
      <c r="DC25" s="780"/>
      <c r="DD25" s="780"/>
      <c r="DE25" s="780"/>
      <c r="DF25" s="780"/>
      <c r="DG25" s="780"/>
      <c r="DH25" s="780"/>
      <c r="DI25" s="780"/>
      <c r="DJ25" s="780"/>
      <c r="DK25" s="780"/>
      <c r="DL25" s="780"/>
      <c r="DM25" s="780"/>
      <c r="DN25" s="780"/>
      <c r="DO25" s="780"/>
      <c r="DP25" s="780"/>
      <c r="DQ25" s="780"/>
      <c r="DR25" s="780"/>
      <c r="DS25" s="780"/>
      <c r="DT25" s="780"/>
      <c r="DU25" s="780"/>
      <c r="DV25" s="780"/>
      <c r="DW25" s="780"/>
      <c r="DX25" s="780"/>
      <c r="DY25" s="780"/>
      <c r="DZ25" s="780"/>
      <c r="EA25" s="780"/>
      <c r="EB25" s="780"/>
      <c r="EC25" s="780"/>
      <c r="ED25" s="780"/>
      <c r="EE25" s="780"/>
      <c r="EF25" s="780"/>
      <c r="EG25" s="780"/>
      <c r="EH25" s="780"/>
      <c r="EI25" s="780"/>
      <c r="EJ25" s="780"/>
      <c r="EK25" s="780"/>
      <c r="EL25" s="780"/>
      <c r="EM25" s="780"/>
      <c r="EN25" s="780"/>
      <c r="EO25" s="780"/>
      <c r="EP25" s="780"/>
      <c r="EQ25" s="780"/>
      <c r="ER25" s="780"/>
      <c r="ES25" s="780"/>
      <c r="ET25" s="780"/>
      <c r="EU25" s="780"/>
      <c r="EV25" s="780"/>
      <c r="EW25" s="780"/>
      <c r="EX25" s="780"/>
      <c r="EY25" s="780"/>
      <c r="EZ25" s="780"/>
      <c r="FA25" s="780"/>
      <c r="FB25" s="780"/>
      <c r="FC25" s="780"/>
      <c r="FD25" s="780"/>
      <c r="FE25" s="780"/>
      <c r="FF25" s="780"/>
      <c r="FG25" s="780"/>
      <c r="FH25" s="780"/>
      <c r="FI25" s="780"/>
      <c r="FJ25" s="780"/>
      <c r="FK25" s="780"/>
      <c r="FL25" s="780"/>
      <c r="FM25" s="780"/>
      <c r="FN25" s="780"/>
      <c r="FO25" s="780"/>
      <c r="FP25" s="780"/>
      <c r="FQ25" s="780"/>
      <c r="FR25" s="780"/>
      <c r="FS25" s="780"/>
      <c r="FT25" s="780"/>
      <c r="FU25" s="780"/>
      <c r="FV25" s="780"/>
      <c r="FW25" s="780"/>
      <c r="FX25" s="780"/>
      <c r="FY25" s="780"/>
      <c r="FZ25" s="780"/>
      <c r="GA25" s="780"/>
      <c r="GB25" s="780"/>
      <c r="GC25" s="780"/>
      <c r="GD25" s="780"/>
      <c r="GE25" s="780"/>
      <c r="GF25" s="780"/>
      <c r="GG25" s="780"/>
      <c r="GH25" s="780"/>
      <c r="GI25" s="780"/>
      <c r="GJ25" s="780"/>
      <c r="GK25" s="780"/>
      <c r="GL25" s="780"/>
      <c r="GM25" s="780"/>
      <c r="GN25" s="780"/>
      <c r="GO25" s="780"/>
      <c r="GP25" s="780"/>
      <c r="GQ25" s="780"/>
      <c r="GR25" s="780"/>
      <c r="GS25" s="780"/>
      <c r="GT25" s="780"/>
      <c r="GU25" s="780"/>
      <c r="GV25" s="780"/>
      <c r="GW25" s="780"/>
      <c r="GX25" s="780"/>
      <c r="GY25" s="780"/>
      <c r="GZ25" s="780"/>
      <c r="HA25" s="780"/>
      <c r="HB25" s="780"/>
      <c r="HC25" s="780"/>
      <c r="HD25" s="780"/>
      <c r="HE25" s="780"/>
      <c r="HF25" s="780"/>
      <c r="HG25" s="780"/>
      <c r="HH25" s="780"/>
      <c r="HI25" s="780"/>
      <c r="HJ25" s="780"/>
      <c r="HK25" s="780"/>
      <c r="HL25" s="780"/>
      <c r="HM25" s="780"/>
      <c r="HN25" s="780"/>
      <c r="HO25" s="780"/>
      <c r="HP25" s="780"/>
      <c r="HQ25" s="780"/>
      <c r="HR25" s="780"/>
      <c r="HS25" s="780"/>
      <c r="HT25" s="780"/>
      <c r="HU25" s="780"/>
      <c r="HV25" s="780"/>
      <c r="HW25" s="780"/>
      <c r="HX25" s="780"/>
      <c r="HY25" s="780"/>
      <c r="HZ25" s="780"/>
      <c r="IA25" s="780"/>
      <c r="IB25" s="780"/>
      <c r="IC25" s="780"/>
      <c r="ID25" s="780"/>
      <c r="IE25" s="780"/>
      <c r="IF25" s="780"/>
      <c r="IG25" s="780"/>
      <c r="IH25" s="780"/>
      <c r="II25" s="780"/>
      <c r="IJ25" s="780"/>
      <c r="IK25" s="780"/>
      <c r="IL25" s="780"/>
      <c r="IM25" s="780"/>
      <c r="IN25" s="780"/>
      <c r="IO25" s="780"/>
      <c r="IP25" s="780"/>
      <c r="IQ25" s="780"/>
      <c r="IR25" s="780"/>
      <c r="IS25" s="780"/>
      <c r="IT25" s="780"/>
      <c r="IU25" s="780"/>
      <c r="IV25" s="780"/>
    </row>
    <row r="26" spans="1:256" ht="16.2" thickBot="1" x14ac:dyDescent="0.35">
      <c r="A26" s="1184"/>
      <c r="B26" s="1185"/>
      <c r="C26" s="1185"/>
      <c r="D26" s="1185"/>
      <c r="E26" s="1185"/>
      <c r="F26" s="1186"/>
      <c r="G26" s="1189"/>
      <c r="H26" s="1190"/>
      <c r="I26" s="1194"/>
      <c r="J26" s="1195"/>
      <c r="K26" s="1195"/>
      <c r="L26" s="1196"/>
      <c r="M26" s="780"/>
      <c r="N26" s="780"/>
      <c r="O26" s="780"/>
      <c r="P26" s="780"/>
      <c r="Q26" s="780"/>
      <c r="R26" s="780"/>
      <c r="S26" s="780"/>
      <c r="T26" s="780"/>
      <c r="U26" s="780"/>
      <c r="V26" s="780"/>
      <c r="W26" s="780"/>
      <c r="X26" s="780"/>
      <c r="Y26" s="780"/>
      <c r="Z26" s="780"/>
      <c r="AA26" s="780"/>
      <c r="AB26" s="780"/>
      <c r="AC26" s="780"/>
      <c r="AD26" s="780"/>
      <c r="AE26" s="780"/>
      <c r="AF26" s="780"/>
      <c r="AG26" s="780"/>
      <c r="AH26" s="780"/>
      <c r="AI26" s="780"/>
      <c r="AJ26" s="780"/>
      <c r="AK26" s="780"/>
      <c r="AL26" s="780"/>
      <c r="AM26" s="780"/>
      <c r="AN26" s="780"/>
      <c r="AO26" s="780"/>
      <c r="AP26" s="780"/>
      <c r="AQ26" s="780"/>
      <c r="AR26" s="780"/>
      <c r="AS26" s="780"/>
      <c r="AT26" s="780"/>
      <c r="AU26" s="780"/>
      <c r="AV26" s="780"/>
      <c r="AW26" s="780"/>
      <c r="AX26" s="780"/>
      <c r="AY26" s="780"/>
      <c r="AZ26" s="780"/>
      <c r="BA26" s="780"/>
      <c r="BB26" s="780"/>
      <c r="BC26" s="780"/>
      <c r="BD26" s="780"/>
      <c r="BE26" s="780"/>
      <c r="BF26" s="780"/>
      <c r="BG26" s="780"/>
      <c r="BH26" s="780"/>
      <c r="BI26" s="780"/>
      <c r="BJ26" s="780"/>
      <c r="BK26" s="780"/>
      <c r="BL26" s="780"/>
      <c r="BM26" s="780"/>
      <c r="BN26" s="780"/>
      <c r="BO26" s="780"/>
      <c r="BP26" s="780"/>
      <c r="BQ26" s="780"/>
      <c r="BR26" s="780"/>
      <c r="BS26" s="780"/>
      <c r="BT26" s="780"/>
      <c r="BU26" s="780"/>
      <c r="BV26" s="780"/>
      <c r="BW26" s="780"/>
      <c r="BX26" s="780"/>
      <c r="BY26" s="780"/>
      <c r="BZ26" s="780"/>
      <c r="CA26" s="780"/>
      <c r="CB26" s="780"/>
      <c r="CC26" s="780"/>
      <c r="CD26" s="780"/>
      <c r="CE26" s="780"/>
      <c r="CF26" s="780"/>
      <c r="CG26" s="780"/>
      <c r="CH26" s="780"/>
      <c r="CI26" s="780"/>
      <c r="CJ26" s="780"/>
      <c r="CK26" s="780"/>
      <c r="CL26" s="780"/>
      <c r="CM26" s="780"/>
      <c r="CN26" s="780"/>
      <c r="CO26" s="780"/>
      <c r="CP26" s="780"/>
      <c r="CQ26" s="780"/>
      <c r="CR26" s="780"/>
      <c r="CS26" s="780"/>
      <c r="CT26" s="780"/>
      <c r="CU26" s="780"/>
      <c r="CV26" s="780"/>
      <c r="CW26" s="780"/>
      <c r="CX26" s="780"/>
      <c r="CY26" s="780"/>
      <c r="CZ26" s="780"/>
      <c r="DA26" s="780"/>
      <c r="DB26" s="780"/>
      <c r="DC26" s="780"/>
      <c r="DD26" s="780"/>
      <c r="DE26" s="780"/>
      <c r="DF26" s="780"/>
      <c r="DG26" s="780"/>
      <c r="DH26" s="780"/>
      <c r="DI26" s="780"/>
      <c r="DJ26" s="780"/>
      <c r="DK26" s="780"/>
      <c r="DL26" s="780"/>
      <c r="DM26" s="780"/>
      <c r="DN26" s="780"/>
      <c r="DO26" s="780"/>
      <c r="DP26" s="780"/>
      <c r="DQ26" s="780"/>
      <c r="DR26" s="780"/>
      <c r="DS26" s="780"/>
      <c r="DT26" s="780"/>
      <c r="DU26" s="780"/>
      <c r="DV26" s="780"/>
      <c r="DW26" s="780"/>
      <c r="DX26" s="780"/>
      <c r="DY26" s="780"/>
      <c r="DZ26" s="780"/>
      <c r="EA26" s="780"/>
      <c r="EB26" s="780"/>
      <c r="EC26" s="780"/>
      <c r="ED26" s="780"/>
      <c r="EE26" s="780"/>
      <c r="EF26" s="780"/>
      <c r="EG26" s="780"/>
      <c r="EH26" s="780"/>
      <c r="EI26" s="780"/>
      <c r="EJ26" s="780"/>
      <c r="EK26" s="780"/>
      <c r="EL26" s="780"/>
      <c r="EM26" s="780"/>
      <c r="EN26" s="780"/>
      <c r="EO26" s="780"/>
      <c r="EP26" s="780"/>
      <c r="EQ26" s="780"/>
      <c r="ER26" s="780"/>
      <c r="ES26" s="780"/>
      <c r="ET26" s="780"/>
      <c r="EU26" s="780"/>
      <c r="EV26" s="780"/>
      <c r="EW26" s="780"/>
      <c r="EX26" s="780"/>
      <c r="EY26" s="780"/>
      <c r="EZ26" s="780"/>
      <c r="FA26" s="780"/>
      <c r="FB26" s="780"/>
      <c r="FC26" s="780"/>
      <c r="FD26" s="780"/>
      <c r="FE26" s="780"/>
      <c r="FF26" s="780"/>
      <c r="FG26" s="780"/>
      <c r="FH26" s="780"/>
      <c r="FI26" s="780"/>
      <c r="FJ26" s="780"/>
      <c r="FK26" s="780"/>
      <c r="FL26" s="780"/>
      <c r="FM26" s="780"/>
      <c r="FN26" s="780"/>
      <c r="FO26" s="780"/>
      <c r="FP26" s="780"/>
      <c r="FQ26" s="780"/>
      <c r="FR26" s="780"/>
      <c r="FS26" s="780"/>
      <c r="FT26" s="780"/>
      <c r="FU26" s="780"/>
      <c r="FV26" s="780"/>
      <c r="FW26" s="780"/>
      <c r="FX26" s="780"/>
      <c r="FY26" s="780"/>
      <c r="FZ26" s="780"/>
      <c r="GA26" s="780"/>
      <c r="GB26" s="780"/>
      <c r="GC26" s="780"/>
      <c r="GD26" s="780"/>
      <c r="GE26" s="780"/>
      <c r="GF26" s="780"/>
      <c r="GG26" s="780"/>
      <c r="GH26" s="780"/>
      <c r="GI26" s="780"/>
      <c r="GJ26" s="780"/>
      <c r="GK26" s="780"/>
      <c r="GL26" s="780"/>
      <c r="GM26" s="780"/>
      <c r="GN26" s="780"/>
      <c r="GO26" s="780"/>
      <c r="GP26" s="780"/>
      <c r="GQ26" s="780"/>
      <c r="GR26" s="780"/>
      <c r="GS26" s="780"/>
      <c r="GT26" s="780"/>
      <c r="GU26" s="780"/>
      <c r="GV26" s="780"/>
      <c r="GW26" s="780"/>
      <c r="GX26" s="780"/>
      <c r="GY26" s="780"/>
      <c r="GZ26" s="780"/>
      <c r="HA26" s="780"/>
      <c r="HB26" s="780"/>
      <c r="HC26" s="780"/>
      <c r="HD26" s="780"/>
      <c r="HE26" s="780"/>
      <c r="HF26" s="780"/>
      <c r="HG26" s="780"/>
      <c r="HH26" s="780"/>
      <c r="HI26" s="780"/>
      <c r="HJ26" s="780"/>
      <c r="HK26" s="780"/>
      <c r="HL26" s="780"/>
      <c r="HM26" s="780"/>
      <c r="HN26" s="780"/>
      <c r="HO26" s="780"/>
      <c r="HP26" s="780"/>
      <c r="HQ26" s="780"/>
      <c r="HR26" s="780"/>
      <c r="HS26" s="780"/>
      <c r="HT26" s="780"/>
      <c r="HU26" s="780"/>
      <c r="HV26" s="780"/>
      <c r="HW26" s="780"/>
      <c r="HX26" s="780"/>
      <c r="HY26" s="780"/>
      <c r="HZ26" s="780"/>
      <c r="IA26" s="780"/>
      <c r="IB26" s="780"/>
      <c r="IC26" s="780"/>
      <c r="ID26" s="780"/>
      <c r="IE26" s="780"/>
      <c r="IF26" s="780"/>
      <c r="IG26" s="780"/>
      <c r="IH26" s="780"/>
      <c r="II26" s="780"/>
      <c r="IJ26" s="780"/>
      <c r="IK26" s="780"/>
      <c r="IL26" s="780"/>
      <c r="IM26" s="780"/>
      <c r="IN26" s="780"/>
      <c r="IO26" s="780"/>
      <c r="IP26" s="780"/>
      <c r="IQ26" s="780"/>
      <c r="IR26" s="780"/>
      <c r="IS26" s="780"/>
      <c r="IT26" s="780"/>
      <c r="IU26" s="780"/>
      <c r="IV26" s="780"/>
    </row>
    <row r="27" spans="1:256" ht="16.2" thickBot="1" x14ac:dyDescent="0.35">
      <c r="A27" s="794"/>
      <c r="B27" s="794"/>
      <c r="C27" s="794"/>
      <c r="D27" s="1162" t="s">
        <v>53</v>
      </c>
      <c r="E27" s="1163"/>
      <c r="F27" s="1163"/>
      <c r="G27" s="1163"/>
      <c r="H27" s="1163"/>
      <c r="I27" s="1163"/>
      <c r="J27" s="1163"/>
      <c r="K27" s="1164"/>
      <c r="L27" s="780"/>
      <c r="M27" s="780"/>
      <c r="N27" s="780"/>
      <c r="O27" s="780"/>
      <c r="P27" s="780"/>
      <c r="Q27" s="780"/>
      <c r="R27" s="780"/>
      <c r="S27" s="780"/>
      <c r="T27" s="780"/>
      <c r="U27" s="780"/>
      <c r="V27" s="780"/>
      <c r="W27" s="780"/>
      <c r="X27" s="780"/>
      <c r="Y27" s="780"/>
      <c r="Z27" s="780"/>
      <c r="AA27" s="780"/>
      <c r="AB27" s="780"/>
      <c r="AC27" s="780"/>
      <c r="AD27" s="780"/>
      <c r="AE27" s="780"/>
      <c r="AF27" s="780"/>
      <c r="AG27" s="780"/>
      <c r="AH27" s="780"/>
      <c r="AI27" s="780"/>
      <c r="AJ27" s="780"/>
      <c r="AK27" s="780"/>
      <c r="AL27" s="780"/>
      <c r="AM27" s="780"/>
      <c r="AN27" s="780"/>
      <c r="AO27" s="780"/>
      <c r="AP27" s="780"/>
      <c r="AQ27" s="780"/>
      <c r="AR27" s="780"/>
      <c r="AS27" s="780"/>
      <c r="AT27" s="780"/>
      <c r="AU27" s="780"/>
      <c r="AV27" s="780"/>
      <c r="AW27" s="780"/>
      <c r="AX27" s="780"/>
      <c r="AY27" s="780"/>
      <c r="AZ27" s="780"/>
      <c r="BA27" s="780"/>
      <c r="BB27" s="780"/>
      <c r="BC27" s="780"/>
      <c r="BD27" s="780"/>
      <c r="BE27" s="780"/>
      <c r="BF27" s="780"/>
      <c r="BG27" s="780"/>
      <c r="BH27" s="780"/>
      <c r="BI27" s="780"/>
      <c r="BJ27" s="780"/>
      <c r="BK27" s="780"/>
      <c r="BL27" s="780"/>
      <c r="BM27" s="780"/>
      <c r="BN27" s="780"/>
      <c r="BO27" s="780"/>
      <c r="BP27" s="780"/>
      <c r="BQ27" s="780"/>
      <c r="BR27" s="780"/>
      <c r="BS27" s="780"/>
      <c r="BT27" s="780"/>
      <c r="BU27" s="780"/>
      <c r="BV27" s="780"/>
      <c r="BW27" s="780"/>
      <c r="BX27" s="780"/>
      <c r="BY27" s="780"/>
      <c r="BZ27" s="780"/>
      <c r="CA27" s="780"/>
      <c r="CB27" s="780"/>
      <c r="CC27" s="780"/>
      <c r="CD27" s="780"/>
      <c r="CE27" s="780"/>
      <c r="CF27" s="780"/>
      <c r="CG27" s="780"/>
      <c r="CH27" s="780"/>
      <c r="CI27" s="780"/>
      <c r="CJ27" s="780"/>
      <c r="CK27" s="780"/>
      <c r="CL27" s="780"/>
      <c r="CM27" s="780"/>
      <c r="CN27" s="780"/>
      <c r="CO27" s="780"/>
      <c r="CP27" s="780"/>
      <c r="CQ27" s="780"/>
      <c r="CR27" s="780"/>
      <c r="CS27" s="780"/>
      <c r="CT27" s="780"/>
      <c r="CU27" s="780"/>
      <c r="CV27" s="780"/>
      <c r="CW27" s="780"/>
      <c r="CX27" s="780"/>
      <c r="CY27" s="780"/>
      <c r="CZ27" s="780"/>
      <c r="DA27" s="780"/>
      <c r="DB27" s="780"/>
      <c r="DC27" s="780"/>
      <c r="DD27" s="780"/>
      <c r="DE27" s="780"/>
      <c r="DF27" s="780"/>
      <c r="DG27" s="780"/>
      <c r="DH27" s="780"/>
      <c r="DI27" s="780"/>
      <c r="DJ27" s="780"/>
      <c r="DK27" s="780"/>
      <c r="DL27" s="780"/>
      <c r="DM27" s="780"/>
      <c r="DN27" s="780"/>
      <c r="DO27" s="780"/>
      <c r="DP27" s="780"/>
      <c r="DQ27" s="780"/>
      <c r="DR27" s="780"/>
      <c r="DS27" s="780"/>
      <c r="DT27" s="780"/>
      <c r="DU27" s="780"/>
      <c r="DV27" s="780"/>
      <c r="DW27" s="780"/>
      <c r="DX27" s="780"/>
      <c r="DY27" s="780"/>
      <c r="DZ27" s="780"/>
      <c r="EA27" s="780"/>
      <c r="EB27" s="780"/>
      <c r="EC27" s="780"/>
      <c r="ED27" s="780"/>
      <c r="EE27" s="780"/>
      <c r="EF27" s="780"/>
      <c r="EG27" s="780"/>
      <c r="EH27" s="780"/>
      <c r="EI27" s="780"/>
      <c r="EJ27" s="780"/>
      <c r="EK27" s="780"/>
      <c r="EL27" s="780"/>
      <c r="EM27" s="780"/>
      <c r="EN27" s="780"/>
      <c r="EO27" s="780"/>
      <c r="EP27" s="780"/>
      <c r="EQ27" s="780"/>
      <c r="ER27" s="780"/>
      <c r="ES27" s="780"/>
      <c r="ET27" s="780"/>
      <c r="EU27" s="780"/>
      <c r="EV27" s="780"/>
      <c r="EW27" s="780"/>
      <c r="EX27" s="780"/>
      <c r="EY27" s="780"/>
      <c r="EZ27" s="780"/>
      <c r="FA27" s="780"/>
      <c r="FB27" s="780"/>
      <c r="FC27" s="780"/>
      <c r="FD27" s="780"/>
      <c r="FE27" s="780"/>
      <c r="FF27" s="780"/>
      <c r="FG27" s="780"/>
      <c r="FH27" s="780"/>
      <c r="FI27" s="780"/>
      <c r="FJ27" s="780"/>
      <c r="FK27" s="780"/>
      <c r="FL27" s="780"/>
      <c r="FM27" s="780"/>
      <c r="FN27" s="780"/>
      <c r="FO27" s="780"/>
      <c r="FP27" s="780"/>
      <c r="FQ27" s="780"/>
      <c r="FR27" s="780"/>
      <c r="FS27" s="780"/>
      <c r="FT27" s="780"/>
      <c r="FU27" s="780"/>
      <c r="FV27" s="780"/>
      <c r="FW27" s="780"/>
      <c r="FX27" s="780"/>
      <c r="FY27" s="780"/>
      <c r="FZ27" s="780"/>
      <c r="GA27" s="780"/>
      <c r="GB27" s="780"/>
      <c r="GC27" s="780"/>
      <c r="GD27" s="780"/>
      <c r="GE27" s="780"/>
      <c r="GF27" s="780"/>
      <c r="GG27" s="780"/>
      <c r="GH27" s="780"/>
      <c r="GI27" s="780"/>
      <c r="GJ27" s="780"/>
      <c r="GK27" s="780"/>
      <c r="GL27" s="780"/>
      <c r="GM27" s="780"/>
      <c r="GN27" s="780"/>
      <c r="GO27" s="780"/>
      <c r="GP27" s="780"/>
      <c r="GQ27" s="780"/>
      <c r="GR27" s="780"/>
      <c r="GS27" s="780"/>
      <c r="GT27" s="780"/>
      <c r="GU27" s="780"/>
      <c r="GV27" s="780"/>
      <c r="GW27" s="780"/>
      <c r="GX27" s="780"/>
      <c r="GY27" s="780"/>
      <c r="GZ27" s="780"/>
      <c r="HA27" s="780"/>
      <c r="HB27" s="780"/>
      <c r="HC27" s="780"/>
      <c r="HD27" s="780"/>
      <c r="HE27" s="780"/>
      <c r="HF27" s="780"/>
      <c r="HG27" s="780"/>
      <c r="HH27" s="780"/>
      <c r="HI27" s="780"/>
      <c r="HJ27" s="780"/>
      <c r="HK27" s="780"/>
      <c r="HL27" s="780"/>
      <c r="HM27" s="780"/>
      <c r="HN27" s="780"/>
      <c r="HO27" s="780"/>
      <c r="HP27" s="780"/>
      <c r="HQ27" s="780"/>
      <c r="HR27" s="780"/>
      <c r="HS27" s="780"/>
      <c r="HT27" s="780"/>
      <c r="HU27" s="780"/>
      <c r="HV27" s="780"/>
      <c r="HW27" s="780"/>
      <c r="HX27" s="780"/>
      <c r="HY27" s="780"/>
      <c r="HZ27" s="780"/>
      <c r="IA27" s="780"/>
      <c r="IB27" s="780"/>
      <c r="IC27" s="780"/>
      <c r="ID27" s="780"/>
      <c r="IE27" s="780"/>
      <c r="IF27" s="780"/>
      <c r="IG27" s="780"/>
      <c r="IH27" s="780"/>
      <c r="II27" s="780"/>
      <c r="IJ27" s="780"/>
      <c r="IK27" s="780"/>
      <c r="IL27" s="780"/>
      <c r="IM27" s="780"/>
      <c r="IN27" s="780"/>
      <c r="IO27" s="780"/>
      <c r="IP27" s="780"/>
      <c r="IQ27" s="780"/>
      <c r="IR27" s="780"/>
      <c r="IS27" s="780"/>
      <c r="IT27" s="780"/>
      <c r="IU27" s="780"/>
      <c r="IV27" s="780"/>
    </row>
    <row r="28" spans="1:256" x14ac:dyDescent="0.3">
      <c r="D28" s="2"/>
      <c r="E28" s="2"/>
      <c r="H28" s="2"/>
    </row>
    <row r="29" spans="1:256" x14ac:dyDescent="0.3">
      <c r="B29" s="1165" t="s">
        <v>54</v>
      </c>
      <c r="C29" s="1166"/>
      <c r="D29" s="1166" t="s">
        <v>55</v>
      </c>
      <c r="E29" s="1166"/>
      <c r="F29" s="1166"/>
      <c r="G29" s="1166" t="s">
        <v>56</v>
      </c>
      <c r="H29" s="1166"/>
      <c r="I29" s="1166"/>
      <c r="J29" s="1166" t="s">
        <v>57</v>
      </c>
      <c r="K29" s="1167"/>
    </row>
    <row r="30" spans="1:256" ht="15" thickBot="1" x14ac:dyDescent="0.35">
      <c r="B30" s="1168"/>
      <c r="C30" s="1169"/>
      <c r="D30" s="1170"/>
      <c r="E30" s="1170"/>
      <c r="F30" s="1170"/>
      <c r="G30" s="1170"/>
      <c r="H30" s="1170"/>
      <c r="I30" s="1170"/>
      <c r="J30" s="1171"/>
      <c r="K30" s="1172"/>
    </row>
    <row r="31" spans="1:256" ht="15" thickBot="1" x14ac:dyDescent="0.35">
      <c r="A31" s="1150" t="s">
        <v>703</v>
      </c>
      <c r="B31" s="1151"/>
      <c r="C31" s="1151"/>
      <c r="D31" s="1151"/>
      <c r="E31" s="1151"/>
      <c r="F31" s="1151"/>
      <c r="G31" s="1151"/>
      <c r="H31" s="1151"/>
      <c r="I31" s="1151"/>
      <c r="J31" s="1151"/>
      <c r="K31" s="1151"/>
      <c r="L31" s="115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V31" s="12"/>
      <c r="CW31" s="12"/>
      <c r="CX31" s="12"/>
      <c r="CY31" s="12"/>
      <c r="CZ31" s="12"/>
      <c r="DA31" s="12"/>
      <c r="DB31" s="12"/>
      <c r="DC31" s="12"/>
      <c r="DD31" s="12"/>
      <c r="DE31" s="12"/>
      <c r="DF31" s="12"/>
      <c r="DG31" s="12"/>
      <c r="DH31" s="12"/>
      <c r="DI31" s="12"/>
      <c r="DJ31" s="12"/>
      <c r="DK31" s="12"/>
      <c r="DL31" s="12"/>
      <c r="DM31" s="12"/>
      <c r="DN31" s="12"/>
      <c r="DO31" s="12"/>
      <c r="DP31" s="12"/>
      <c r="DQ31" s="12"/>
      <c r="DR31" s="12"/>
      <c r="DS31" s="12"/>
      <c r="DT31" s="12"/>
      <c r="DU31" s="12"/>
      <c r="DV31" s="12"/>
      <c r="DW31" s="12"/>
      <c r="DX31" s="12"/>
      <c r="DY31" s="12"/>
      <c r="DZ31" s="12"/>
      <c r="EA31" s="12"/>
      <c r="EB31" s="12"/>
      <c r="EC31" s="12"/>
      <c r="ED31" s="12"/>
      <c r="EE31" s="12"/>
      <c r="EF31" s="12"/>
      <c r="EG31" s="12"/>
      <c r="EH31" s="12"/>
      <c r="EI31" s="12"/>
      <c r="EJ31" s="12"/>
      <c r="EK31" s="12"/>
      <c r="EL31" s="12"/>
      <c r="EM31" s="12"/>
      <c r="EN31" s="12"/>
      <c r="EO31" s="12"/>
      <c r="EP31" s="12"/>
      <c r="EQ31" s="12"/>
      <c r="ER31" s="12"/>
      <c r="ES31" s="12"/>
      <c r="ET31" s="12"/>
      <c r="EU31" s="12"/>
      <c r="EV31" s="12"/>
      <c r="EW31" s="12"/>
      <c r="EX31" s="12"/>
      <c r="EY31" s="12"/>
      <c r="EZ31" s="12"/>
      <c r="FA31" s="12"/>
      <c r="FB31" s="12"/>
      <c r="FC31" s="12"/>
      <c r="FD31" s="12"/>
      <c r="FE31" s="12"/>
      <c r="FF31" s="12"/>
      <c r="FG31" s="12"/>
      <c r="FH31" s="12"/>
      <c r="FI31" s="12"/>
      <c r="FJ31" s="12"/>
      <c r="FK31" s="12"/>
      <c r="FL31" s="12"/>
      <c r="FM31" s="12"/>
      <c r="FN31" s="12"/>
      <c r="FO31" s="12"/>
      <c r="FP31" s="12"/>
      <c r="FQ31" s="12"/>
      <c r="FR31" s="12"/>
      <c r="FS31" s="12"/>
      <c r="FT31" s="12"/>
      <c r="FU31" s="12"/>
      <c r="FV31" s="12"/>
      <c r="FW31" s="12"/>
      <c r="FX31" s="12"/>
      <c r="FY31" s="12"/>
      <c r="FZ31" s="12"/>
      <c r="GA31" s="12"/>
      <c r="GB31" s="12"/>
      <c r="GC31" s="12"/>
      <c r="GD31" s="12"/>
      <c r="GE31" s="12"/>
      <c r="GF31" s="12"/>
      <c r="GG31" s="12"/>
      <c r="GH31" s="12"/>
      <c r="GI31" s="12"/>
      <c r="GJ31" s="12"/>
      <c r="GK31" s="12"/>
      <c r="GL31" s="12"/>
      <c r="GM31" s="12"/>
      <c r="GN31" s="12"/>
      <c r="GO31" s="12"/>
      <c r="GP31" s="12"/>
      <c r="GQ31" s="12"/>
      <c r="GR31" s="12"/>
      <c r="GS31" s="12"/>
      <c r="GT31" s="12"/>
      <c r="GU31" s="12"/>
      <c r="GV31" s="12"/>
      <c r="GW31" s="12"/>
      <c r="GX31" s="12"/>
      <c r="GY31" s="12"/>
      <c r="GZ31" s="12"/>
      <c r="HA31" s="12"/>
      <c r="HB31" s="12"/>
      <c r="HC31" s="12"/>
      <c r="HD31" s="12"/>
      <c r="HE31" s="12"/>
      <c r="HF31" s="12"/>
      <c r="HG31" s="12"/>
      <c r="HH31" s="12"/>
      <c r="HI31" s="12"/>
      <c r="HJ31" s="12"/>
      <c r="HK31" s="12"/>
      <c r="HL31" s="12"/>
      <c r="HM31" s="12"/>
      <c r="HN31" s="12"/>
      <c r="HO31" s="12"/>
      <c r="HP31" s="12"/>
      <c r="HQ31" s="12"/>
      <c r="HR31" s="12"/>
      <c r="HS31" s="12"/>
      <c r="HT31" s="12"/>
      <c r="HU31" s="12"/>
      <c r="HV31" s="12"/>
      <c r="HW31" s="12"/>
      <c r="HX31" s="12"/>
      <c r="HY31" s="12"/>
      <c r="HZ31" s="12"/>
      <c r="IA31" s="12"/>
      <c r="IB31" s="12"/>
      <c r="IC31" s="12"/>
      <c r="ID31" s="12"/>
      <c r="IE31" s="12"/>
      <c r="IF31" s="12"/>
      <c r="IG31" s="12"/>
      <c r="IH31" s="12"/>
      <c r="II31" s="12"/>
      <c r="IJ31" s="12"/>
      <c r="IK31" s="12"/>
      <c r="IL31" s="12"/>
      <c r="IM31" s="12"/>
      <c r="IN31" s="12"/>
      <c r="IO31" s="12"/>
      <c r="IP31" s="12"/>
      <c r="IQ31" s="12"/>
      <c r="IR31" s="12"/>
      <c r="IS31" s="12"/>
      <c r="IT31" s="12"/>
      <c r="IU31" s="12"/>
      <c r="IV31" s="12"/>
    </row>
    <row r="32" spans="1:256" x14ac:dyDescent="0.3">
      <c r="A32" s="1153"/>
      <c r="B32" s="1154"/>
      <c r="C32" s="1154"/>
      <c r="D32" s="1154"/>
      <c r="E32" s="1154"/>
      <c r="F32" s="1154"/>
      <c r="G32" s="1154"/>
      <c r="H32" s="1154"/>
      <c r="I32" s="1154"/>
      <c r="J32" s="1154"/>
      <c r="K32" s="1154"/>
      <c r="L32" s="1155"/>
    </row>
    <row r="33" spans="1:12" x14ac:dyDescent="0.3">
      <c r="A33" s="1156"/>
      <c r="B33" s="1157"/>
      <c r="C33" s="1157"/>
      <c r="D33" s="1157"/>
      <c r="E33" s="1157"/>
      <c r="F33" s="1157"/>
      <c r="G33" s="1157"/>
      <c r="H33" s="1157"/>
      <c r="I33" s="1157"/>
      <c r="J33" s="1157"/>
      <c r="K33" s="1157"/>
      <c r="L33" s="1158"/>
    </row>
    <row r="34" spans="1:12" x14ac:dyDescent="0.3">
      <c r="A34" s="1156"/>
      <c r="B34" s="1157"/>
      <c r="C34" s="1157"/>
      <c r="D34" s="1157"/>
      <c r="E34" s="1157"/>
      <c r="F34" s="1157"/>
      <c r="G34" s="1157"/>
      <c r="H34" s="1157"/>
      <c r="I34" s="1157"/>
      <c r="J34" s="1157"/>
      <c r="K34" s="1157"/>
      <c r="L34" s="1158"/>
    </row>
    <row r="35" spans="1:12" x14ac:dyDescent="0.3">
      <c r="A35" s="1156"/>
      <c r="B35" s="1157"/>
      <c r="C35" s="1157"/>
      <c r="D35" s="1157"/>
      <c r="E35" s="1157"/>
      <c r="F35" s="1157"/>
      <c r="G35" s="1157"/>
      <c r="H35" s="1157"/>
      <c r="I35" s="1157"/>
      <c r="J35" s="1157"/>
      <c r="K35" s="1157"/>
      <c r="L35" s="1158"/>
    </row>
    <row r="36" spans="1:12" x14ac:dyDescent="0.3">
      <c r="A36" s="1156"/>
      <c r="B36" s="1157"/>
      <c r="C36" s="1157"/>
      <c r="D36" s="1157"/>
      <c r="E36" s="1157"/>
      <c r="F36" s="1157"/>
      <c r="G36" s="1157"/>
      <c r="H36" s="1157"/>
      <c r="I36" s="1157"/>
      <c r="J36" s="1157"/>
      <c r="K36" s="1157"/>
      <c r="L36" s="1158"/>
    </row>
    <row r="37" spans="1:12" x14ac:dyDescent="0.3">
      <c r="A37" s="1156"/>
      <c r="B37" s="1157"/>
      <c r="C37" s="1157"/>
      <c r="D37" s="1157"/>
      <c r="E37" s="1157"/>
      <c r="F37" s="1157"/>
      <c r="G37" s="1157"/>
      <c r="H37" s="1157"/>
      <c r="I37" s="1157"/>
      <c r="J37" s="1157"/>
      <c r="K37" s="1157"/>
      <c r="L37" s="1158"/>
    </row>
    <row r="38" spans="1:12" x14ac:dyDescent="0.3">
      <c r="A38" s="1156"/>
      <c r="B38" s="1157"/>
      <c r="C38" s="1157"/>
      <c r="D38" s="1157"/>
      <c r="E38" s="1157"/>
      <c r="F38" s="1157"/>
      <c r="G38" s="1157"/>
      <c r="H38" s="1157"/>
      <c r="I38" s="1157"/>
      <c r="J38" s="1157"/>
      <c r="K38" s="1157"/>
      <c r="L38" s="1158"/>
    </row>
    <row r="39" spans="1:12" x14ac:dyDescent="0.3">
      <c r="A39" s="1156"/>
      <c r="B39" s="1157"/>
      <c r="C39" s="1157"/>
      <c r="D39" s="1157"/>
      <c r="E39" s="1157"/>
      <c r="F39" s="1157"/>
      <c r="G39" s="1157"/>
      <c r="H39" s="1157"/>
      <c r="I39" s="1157"/>
      <c r="J39" s="1157"/>
      <c r="K39" s="1157"/>
      <c r="L39" s="1158"/>
    </row>
    <row r="40" spans="1:12" x14ac:dyDescent="0.3">
      <c r="A40" s="1156"/>
      <c r="B40" s="1157"/>
      <c r="C40" s="1157"/>
      <c r="D40" s="1157"/>
      <c r="E40" s="1157"/>
      <c r="F40" s="1157"/>
      <c r="G40" s="1157"/>
      <c r="H40" s="1157"/>
      <c r="I40" s="1157"/>
      <c r="J40" s="1157"/>
      <c r="K40" s="1157"/>
      <c r="L40" s="1158"/>
    </row>
    <row r="41" spans="1:12" x14ac:dyDescent="0.3">
      <c r="A41" s="1156"/>
      <c r="B41" s="1157"/>
      <c r="C41" s="1157"/>
      <c r="D41" s="1157"/>
      <c r="E41" s="1157"/>
      <c r="F41" s="1157"/>
      <c r="G41" s="1157"/>
      <c r="H41" s="1157"/>
      <c r="I41" s="1157"/>
      <c r="J41" s="1157"/>
      <c r="K41" s="1157"/>
      <c r="L41" s="1158"/>
    </row>
    <row r="42" spans="1:12" x14ac:dyDescent="0.3">
      <c r="A42" s="1156"/>
      <c r="B42" s="1157"/>
      <c r="C42" s="1157"/>
      <c r="D42" s="1157"/>
      <c r="E42" s="1157"/>
      <c r="F42" s="1157"/>
      <c r="G42" s="1157"/>
      <c r="H42" s="1157"/>
      <c r="I42" s="1157"/>
      <c r="J42" s="1157"/>
      <c r="K42" s="1157"/>
      <c r="L42" s="1158"/>
    </row>
    <row r="43" spans="1:12" x14ac:dyDescent="0.3">
      <c r="A43" s="1156"/>
      <c r="B43" s="1157"/>
      <c r="C43" s="1157"/>
      <c r="D43" s="1157"/>
      <c r="E43" s="1157"/>
      <c r="F43" s="1157"/>
      <c r="G43" s="1157"/>
      <c r="H43" s="1157"/>
      <c r="I43" s="1157"/>
      <c r="J43" s="1157"/>
      <c r="K43" s="1157"/>
      <c r="L43" s="1158"/>
    </row>
    <row r="44" spans="1:12" x14ac:dyDescent="0.3">
      <c r="A44" s="1156"/>
      <c r="B44" s="1157"/>
      <c r="C44" s="1157"/>
      <c r="D44" s="1157"/>
      <c r="E44" s="1157"/>
      <c r="F44" s="1157"/>
      <c r="G44" s="1157"/>
      <c r="H44" s="1157"/>
      <c r="I44" s="1157"/>
      <c r="J44" s="1157"/>
      <c r="K44" s="1157"/>
      <c r="L44" s="1158"/>
    </row>
    <row r="45" spans="1:12" x14ac:dyDescent="0.3">
      <c r="A45" s="1156"/>
      <c r="B45" s="1157"/>
      <c r="C45" s="1157"/>
      <c r="D45" s="1157"/>
      <c r="E45" s="1157"/>
      <c r="F45" s="1157"/>
      <c r="G45" s="1157"/>
      <c r="H45" s="1157"/>
      <c r="I45" s="1157"/>
      <c r="J45" s="1157"/>
      <c r="K45" s="1157"/>
      <c r="L45" s="1158"/>
    </row>
    <row r="46" spans="1:12" x14ac:dyDescent="0.3">
      <c r="A46" s="1156"/>
      <c r="B46" s="1157"/>
      <c r="C46" s="1157"/>
      <c r="D46" s="1157"/>
      <c r="E46" s="1157"/>
      <c r="F46" s="1157"/>
      <c r="G46" s="1157"/>
      <c r="H46" s="1157"/>
      <c r="I46" s="1157"/>
      <c r="J46" s="1157"/>
      <c r="K46" s="1157"/>
      <c r="L46" s="1158"/>
    </row>
    <row r="47" spans="1:12" x14ac:dyDescent="0.3">
      <c r="A47" s="1156"/>
      <c r="B47" s="1157"/>
      <c r="C47" s="1157"/>
      <c r="D47" s="1157"/>
      <c r="E47" s="1157"/>
      <c r="F47" s="1157"/>
      <c r="G47" s="1157"/>
      <c r="H47" s="1157"/>
      <c r="I47" s="1157"/>
      <c r="J47" s="1157"/>
      <c r="K47" s="1157"/>
      <c r="L47" s="1158"/>
    </row>
    <row r="48" spans="1:12" x14ac:dyDescent="0.3">
      <c r="A48" s="1156"/>
      <c r="B48" s="1157"/>
      <c r="C48" s="1157"/>
      <c r="D48" s="1157"/>
      <c r="E48" s="1157"/>
      <c r="F48" s="1157"/>
      <c r="G48" s="1157"/>
      <c r="H48" s="1157"/>
      <c r="I48" s="1157"/>
      <c r="J48" s="1157"/>
      <c r="K48" s="1157"/>
      <c r="L48" s="1158"/>
    </row>
    <row r="49" spans="1:12" x14ac:dyDescent="0.3">
      <c r="A49" s="1156"/>
      <c r="B49" s="1157"/>
      <c r="C49" s="1157"/>
      <c r="D49" s="1157"/>
      <c r="E49" s="1157"/>
      <c r="F49" s="1157"/>
      <c r="G49" s="1157"/>
      <c r="H49" s="1157"/>
      <c r="I49" s="1157"/>
      <c r="J49" s="1157"/>
      <c r="K49" s="1157"/>
      <c r="L49" s="1158"/>
    </row>
    <row r="50" spans="1:12" x14ac:dyDescent="0.3">
      <c r="A50" s="1156"/>
      <c r="B50" s="1157"/>
      <c r="C50" s="1157"/>
      <c r="D50" s="1157"/>
      <c r="E50" s="1157"/>
      <c r="F50" s="1157"/>
      <c r="G50" s="1157"/>
      <c r="H50" s="1157"/>
      <c r="I50" s="1157"/>
      <c r="J50" s="1157"/>
      <c r="K50" s="1157"/>
      <c r="L50" s="1158"/>
    </row>
    <row r="51" spans="1:12" x14ac:dyDescent="0.3">
      <c r="A51" s="1156"/>
      <c r="B51" s="1157"/>
      <c r="C51" s="1157"/>
      <c r="D51" s="1157"/>
      <c r="E51" s="1157"/>
      <c r="F51" s="1157"/>
      <c r="G51" s="1157"/>
      <c r="H51" s="1157"/>
      <c r="I51" s="1157"/>
      <c r="J51" s="1157"/>
      <c r="K51" s="1157"/>
      <c r="L51" s="1158"/>
    </row>
    <row r="52" spans="1:12" x14ac:dyDescent="0.3">
      <c r="A52" s="1156"/>
      <c r="B52" s="1157"/>
      <c r="C52" s="1157"/>
      <c r="D52" s="1157"/>
      <c r="E52" s="1157"/>
      <c r="F52" s="1157"/>
      <c r="G52" s="1157"/>
      <c r="H52" s="1157"/>
      <c r="I52" s="1157"/>
      <c r="J52" s="1157"/>
      <c r="K52" s="1157"/>
      <c r="L52" s="1158"/>
    </row>
    <row r="53" spans="1:12" x14ac:dyDescent="0.3">
      <c r="A53" s="1156"/>
      <c r="B53" s="1157"/>
      <c r="C53" s="1157"/>
      <c r="D53" s="1157"/>
      <c r="E53" s="1157"/>
      <c r="F53" s="1157"/>
      <c r="G53" s="1157"/>
      <c r="H53" s="1157"/>
      <c r="I53" s="1157"/>
      <c r="J53" s="1157"/>
      <c r="K53" s="1157"/>
      <c r="L53" s="1158"/>
    </row>
    <row r="54" spans="1:12" x14ac:dyDescent="0.3">
      <c r="A54" s="1156"/>
      <c r="B54" s="1157"/>
      <c r="C54" s="1157"/>
      <c r="D54" s="1157"/>
      <c r="E54" s="1157"/>
      <c r="F54" s="1157"/>
      <c r="G54" s="1157"/>
      <c r="H54" s="1157"/>
      <c r="I54" s="1157"/>
      <c r="J54" s="1157"/>
      <c r="K54" s="1157"/>
      <c r="L54" s="1158"/>
    </row>
    <row r="55" spans="1:12" x14ac:dyDescent="0.3">
      <c r="A55" s="1156"/>
      <c r="B55" s="1157"/>
      <c r="C55" s="1157"/>
      <c r="D55" s="1157"/>
      <c r="E55" s="1157"/>
      <c r="F55" s="1157"/>
      <c r="G55" s="1157"/>
      <c r="H55" s="1157"/>
      <c r="I55" s="1157"/>
      <c r="J55" s="1157"/>
      <c r="K55" s="1157"/>
      <c r="L55" s="1158"/>
    </row>
    <row r="56" spans="1:12" x14ac:dyDescent="0.3">
      <c r="A56" s="1156"/>
      <c r="B56" s="1157"/>
      <c r="C56" s="1157"/>
      <c r="D56" s="1157"/>
      <c r="E56" s="1157"/>
      <c r="F56" s="1157"/>
      <c r="G56" s="1157"/>
      <c r="H56" s="1157"/>
      <c r="I56" s="1157"/>
      <c r="J56" s="1157"/>
      <c r="K56" s="1157"/>
      <c r="L56" s="1158"/>
    </row>
    <row r="57" spans="1:12" x14ac:dyDescent="0.3">
      <c r="A57" s="1156"/>
      <c r="B57" s="1157"/>
      <c r="C57" s="1157"/>
      <c r="D57" s="1157"/>
      <c r="E57" s="1157"/>
      <c r="F57" s="1157"/>
      <c r="G57" s="1157"/>
      <c r="H57" s="1157"/>
      <c r="I57" s="1157"/>
      <c r="J57" s="1157"/>
      <c r="K57" s="1157"/>
      <c r="L57" s="1158"/>
    </row>
    <row r="58" spans="1:12" ht="15" thickBot="1" x14ac:dyDescent="0.35">
      <c r="A58" s="1159"/>
      <c r="B58" s="1160"/>
      <c r="C58" s="1160"/>
      <c r="D58" s="1160"/>
      <c r="E58" s="1160"/>
      <c r="F58" s="1160"/>
      <c r="G58" s="1160"/>
      <c r="H58" s="1160"/>
      <c r="I58" s="1160"/>
      <c r="J58" s="1160"/>
      <c r="K58" s="1160"/>
      <c r="L58" s="1161"/>
    </row>
  </sheetData>
  <mergeCells count="54">
    <mergeCell ref="A5:C5"/>
    <mergeCell ref="D5:G5"/>
    <mergeCell ref="H5:J5"/>
    <mergeCell ref="K5:L5"/>
    <mergeCell ref="A1:L1"/>
    <mergeCell ref="C2:G2"/>
    <mergeCell ref="I2:L2"/>
    <mergeCell ref="C3:G3"/>
    <mergeCell ref="I3:L3"/>
    <mergeCell ref="B6:G6"/>
    <mergeCell ref="H6:J6"/>
    <mergeCell ref="K6:L6"/>
    <mergeCell ref="A8:L8"/>
    <mergeCell ref="A9:C9"/>
    <mergeCell ref="D9:L9"/>
    <mergeCell ref="A10:C10"/>
    <mergeCell ref="D10:L10"/>
    <mergeCell ref="A11:C11"/>
    <mergeCell ref="D11:L11"/>
    <mergeCell ref="A12:C12"/>
    <mergeCell ref="D12:L12"/>
    <mergeCell ref="A21:B21"/>
    <mergeCell ref="A13:C13"/>
    <mergeCell ref="D13:L13"/>
    <mergeCell ref="A14:B15"/>
    <mergeCell ref="C14:C15"/>
    <mergeCell ref="D14:E14"/>
    <mergeCell ref="F14:F15"/>
    <mergeCell ref="G14:G15"/>
    <mergeCell ref="H14:J14"/>
    <mergeCell ref="K14:K15"/>
    <mergeCell ref="L14:L15"/>
    <mergeCell ref="A16:L16"/>
    <mergeCell ref="A17:B17"/>
    <mergeCell ref="A18:B18"/>
    <mergeCell ref="A19:B19"/>
    <mergeCell ref="A20:B20"/>
    <mergeCell ref="A22:B22"/>
    <mergeCell ref="C22:L22"/>
    <mergeCell ref="A23:L23"/>
    <mergeCell ref="A25:F26"/>
    <mergeCell ref="G25:H26"/>
    <mergeCell ref="I25:L26"/>
    <mergeCell ref="A31:L31"/>
    <mergeCell ref="A32:L58"/>
    <mergeCell ref="D27:K27"/>
    <mergeCell ref="B29:C29"/>
    <mergeCell ref="D29:F29"/>
    <mergeCell ref="G29:I29"/>
    <mergeCell ref="J29:K29"/>
    <mergeCell ref="B30:C30"/>
    <mergeCell ref="D30:F30"/>
    <mergeCell ref="G30:I30"/>
    <mergeCell ref="J30:K30"/>
  </mergeCells>
  <pageMargins left="0.7" right="0.7" top="0.75" bottom="0.75" header="0.3" footer="0.3"/>
  <pageSetup scale="79" orientation="portrait" r:id="rId1"/>
  <rowBreaks count="1" manualBreakCount="1">
    <brk id="30" max="1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E5825-333C-40A5-9378-4259463C9930}">
  <sheetPr>
    <tabColor rgb="FF00B050"/>
  </sheetPr>
  <dimension ref="A1:P48"/>
  <sheetViews>
    <sheetView zoomScaleNormal="100" workbookViewId="0">
      <selection activeCell="J14" sqref="J14"/>
    </sheetView>
  </sheetViews>
  <sheetFormatPr defaultColWidth="9.109375" defaultRowHeight="14.4" x14ac:dyDescent="0.3"/>
  <cols>
    <col min="1" max="1" width="4.5546875" style="2" customWidth="1"/>
    <col min="2" max="2" width="21.6640625" style="2" customWidth="1"/>
    <col min="3" max="4" width="8.6640625" style="26" customWidth="1"/>
    <col min="5" max="5" width="12.5546875" style="2" customWidth="1"/>
    <col min="6" max="6" width="6.6640625" style="2" customWidth="1"/>
    <col min="7" max="7" width="12.6640625" style="795" customWidth="1"/>
    <col min="8" max="11" width="12.6640625" style="2" customWidth="1"/>
    <col min="12" max="12" width="4.44140625" style="2" bestFit="1" customWidth="1"/>
    <col min="13" max="13" width="3.6640625" style="2" customWidth="1"/>
    <col min="14" max="258" width="9.109375" style="2"/>
    <col min="259" max="259" width="4.5546875" style="2" customWidth="1"/>
    <col min="260" max="260" width="21.6640625" style="2" customWidth="1"/>
    <col min="261" max="262" width="8.6640625" style="2" customWidth="1"/>
    <col min="263" max="263" width="12.5546875" style="2" customWidth="1"/>
    <col min="264" max="264" width="6.6640625" style="2" customWidth="1"/>
    <col min="265" max="267" width="12.6640625" style="2" customWidth="1"/>
    <col min="268" max="269" width="3.6640625" style="2" customWidth="1"/>
    <col min="270" max="514" width="9.109375" style="2"/>
    <col min="515" max="515" width="4.5546875" style="2" customWidth="1"/>
    <col min="516" max="516" width="21.6640625" style="2" customWidth="1"/>
    <col min="517" max="518" width="8.6640625" style="2" customWidth="1"/>
    <col min="519" max="519" width="12.5546875" style="2" customWidth="1"/>
    <col min="520" max="520" width="6.6640625" style="2" customWidth="1"/>
    <col min="521" max="523" width="12.6640625" style="2" customWidth="1"/>
    <col min="524" max="525" width="3.6640625" style="2" customWidth="1"/>
    <col min="526" max="770" width="9.109375" style="2"/>
    <col min="771" max="771" width="4.5546875" style="2" customWidth="1"/>
    <col min="772" max="772" width="21.6640625" style="2" customWidth="1"/>
    <col min="773" max="774" width="8.6640625" style="2" customWidth="1"/>
    <col min="775" max="775" width="12.5546875" style="2" customWidth="1"/>
    <col min="776" max="776" width="6.6640625" style="2" customWidth="1"/>
    <col min="777" max="779" width="12.6640625" style="2" customWidth="1"/>
    <col min="780" max="781" width="3.6640625" style="2" customWidth="1"/>
    <col min="782" max="1026" width="9.109375" style="2"/>
    <col min="1027" max="1027" width="4.5546875" style="2" customWidth="1"/>
    <col min="1028" max="1028" width="21.6640625" style="2" customWidth="1"/>
    <col min="1029" max="1030" width="8.6640625" style="2" customWidth="1"/>
    <col min="1031" max="1031" width="12.5546875" style="2" customWidth="1"/>
    <col min="1032" max="1032" width="6.6640625" style="2" customWidth="1"/>
    <col min="1033" max="1035" width="12.6640625" style="2" customWidth="1"/>
    <col min="1036" max="1037" width="3.6640625" style="2" customWidth="1"/>
    <col min="1038" max="1282" width="9.109375" style="2"/>
    <col min="1283" max="1283" width="4.5546875" style="2" customWidth="1"/>
    <col min="1284" max="1284" width="21.6640625" style="2" customWidth="1"/>
    <col min="1285" max="1286" width="8.6640625" style="2" customWidth="1"/>
    <col min="1287" max="1287" width="12.5546875" style="2" customWidth="1"/>
    <col min="1288" max="1288" width="6.6640625" style="2" customWidth="1"/>
    <col min="1289" max="1291" width="12.6640625" style="2" customWidth="1"/>
    <col min="1292" max="1293" width="3.6640625" style="2" customWidth="1"/>
    <col min="1294" max="1538" width="9.109375" style="2"/>
    <col min="1539" max="1539" width="4.5546875" style="2" customWidth="1"/>
    <col min="1540" max="1540" width="21.6640625" style="2" customWidth="1"/>
    <col min="1541" max="1542" width="8.6640625" style="2" customWidth="1"/>
    <col min="1543" max="1543" width="12.5546875" style="2" customWidth="1"/>
    <col min="1544" max="1544" width="6.6640625" style="2" customWidth="1"/>
    <col min="1545" max="1547" width="12.6640625" style="2" customWidth="1"/>
    <col min="1548" max="1549" width="3.6640625" style="2" customWidth="1"/>
    <col min="1550" max="1794" width="9.109375" style="2"/>
    <col min="1795" max="1795" width="4.5546875" style="2" customWidth="1"/>
    <col min="1796" max="1796" width="21.6640625" style="2" customWidth="1"/>
    <col min="1797" max="1798" width="8.6640625" style="2" customWidth="1"/>
    <col min="1799" max="1799" width="12.5546875" style="2" customWidth="1"/>
    <col min="1800" max="1800" width="6.6640625" style="2" customWidth="1"/>
    <col min="1801" max="1803" width="12.6640625" style="2" customWidth="1"/>
    <col min="1804" max="1805" width="3.6640625" style="2" customWidth="1"/>
    <col min="1806" max="2050" width="9.109375" style="2"/>
    <col min="2051" max="2051" width="4.5546875" style="2" customWidth="1"/>
    <col min="2052" max="2052" width="21.6640625" style="2" customWidth="1"/>
    <col min="2053" max="2054" width="8.6640625" style="2" customWidth="1"/>
    <col min="2055" max="2055" width="12.5546875" style="2" customWidth="1"/>
    <col min="2056" max="2056" width="6.6640625" style="2" customWidth="1"/>
    <col min="2057" max="2059" width="12.6640625" style="2" customWidth="1"/>
    <col min="2060" max="2061" width="3.6640625" style="2" customWidth="1"/>
    <col min="2062" max="2306" width="9.109375" style="2"/>
    <col min="2307" max="2307" width="4.5546875" style="2" customWidth="1"/>
    <col min="2308" max="2308" width="21.6640625" style="2" customWidth="1"/>
    <col min="2309" max="2310" width="8.6640625" style="2" customWidth="1"/>
    <col min="2311" max="2311" width="12.5546875" style="2" customWidth="1"/>
    <col min="2312" max="2312" width="6.6640625" style="2" customWidth="1"/>
    <col min="2313" max="2315" width="12.6640625" style="2" customWidth="1"/>
    <col min="2316" max="2317" width="3.6640625" style="2" customWidth="1"/>
    <col min="2318" max="2562" width="9.109375" style="2"/>
    <col min="2563" max="2563" width="4.5546875" style="2" customWidth="1"/>
    <col min="2564" max="2564" width="21.6640625" style="2" customWidth="1"/>
    <col min="2565" max="2566" width="8.6640625" style="2" customWidth="1"/>
    <col min="2567" max="2567" width="12.5546875" style="2" customWidth="1"/>
    <col min="2568" max="2568" width="6.6640625" style="2" customWidth="1"/>
    <col min="2569" max="2571" width="12.6640625" style="2" customWidth="1"/>
    <col min="2572" max="2573" width="3.6640625" style="2" customWidth="1"/>
    <col min="2574" max="2818" width="9.109375" style="2"/>
    <col min="2819" max="2819" width="4.5546875" style="2" customWidth="1"/>
    <col min="2820" max="2820" width="21.6640625" style="2" customWidth="1"/>
    <col min="2821" max="2822" width="8.6640625" style="2" customWidth="1"/>
    <col min="2823" max="2823" width="12.5546875" style="2" customWidth="1"/>
    <col min="2824" max="2824" width="6.6640625" style="2" customWidth="1"/>
    <col min="2825" max="2827" width="12.6640625" style="2" customWidth="1"/>
    <col min="2828" max="2829" width="3.6640625" style="2" customWidth="1"/>
    <col min="2830" max="3074" width="9.109375" style="2"/>
    <col min="3075" max="3075" width="4.5546875" style="2" customWidth="1"/>
    <col min="3076" max="3076" width="21.6640625" style="2" customWidth="1"/>
    <col min="3077" max="3078" width="8.6640625" style="2" customWidth="1"/>
    <col min="3079" max="3079" width="12.5546875" style="2" customWidth="1"/>
    <col min="3080" max="3080" width="6.6640625" style="2" customWidth="1"/>
    <col min="3081" max="3083" width="12.6640625" style="2" customWidth="1"/>
    <col min="3084" max="3085" width="3.6640625" style="2" customWidth="1"/>
    <col min="3086" max="3330" width="9.109375" style="2"/>
    <col min="3331" max="3331" width="4.5546875" style="2" customWidth="1"/>
    <col min="3332" max="3332" width="21.6640625" style="2" customWidth="1"/>
    <col min="3333" max="3334" width="8.6640625" style="2" customWidth="1"/>
    <col min="3335" max="3335" width="12.5546875" style="2" customWidth="1"/>
    <col min="3336" max="3336" width="6.6640625" style="2" customWidth="1"/>
    <col min="3337" max="3339" width="12.6640625" style="2" customWidth="1"/>
    <col min="3340" max="3341" width="3.6640625" style="2" customWidth="1"/>
    <col min="3342" max="3586" width="9.109375" style="2"/>
    <col min="3587" max="3587" width="4.5546875" style="2" customWidth="1"/>
    <col min="3588" max="3588" width="21.6640625" style="2" customWidth="1"/>
    <col min="3589" max="3590" width="8.6640625" style="2" customWidth="1"/>
    <col min="3591" max="3591" width="12.5546875" style="2" customWidth="1"/>
    <col min="3592" max="3592" width="6.6640625" style="2" customWidth="1"/>
    <col min="3593" max="3595" width="12.6640625" style="2" customWidth="1"/>
    <col min="3596" max="3597" width="3.6640625" style="2" customWidth="1"/>
    <col min="3598" max="3842" width="9.109375" style="2"/>
    <col min="3843" max="3843" width="4.5546875" style="2" customWidth="1"/>
    <col min="3844" max="3844" width="21.6640625" style="2" customWidth="1"/>
    <col min="3845" max="3846" width="8.6640625" style="2" customWidth="1"/>
    <col min="3847" max="3847" width="12.5546875" style="2" customWidth="1"/>
    <col min="3848" max="3848" width="6.6640625" style="2" customWidth="1"/>
    <col min="3849" max="3851" width="12.6640625" style="2" customWidth="1"/>
    <col min="3852" max="3853" width="3.6640625" style="2" customWidth="1"/>
    <col min="3854" max="4098" width="9.109375" style="2"/>
    <col min="4099" max="4099" width="4.5546875" style="2" customWidth="1"/>
    <col min="4100" max="4100" width="21.6640625" style="2" customWidth="1"/>
    <col min="4101" max="4102" width="8.6640625" style="2" customWidth="1"/>
    <col min="4103" max="4103" width="12.5546875" style="2" customWidth="1"/>
    <col min="4104" max="4104" width="6.6640625" style="2" customWidth="1"/>
    <col min="4105" max="4107" width="12.6640625" style="2" customWidth="1"/>
    <col min="4108" max="4109" width="3.6640625" style="2" customWidth="1"/>
    <col min="4110" max="4354" width="9.109375" style="2"/>
    <col min="4355" max="4355" width="4.5546875" style="2" customWidth="1"/>
    <col min="4356" max="4356" width="21.6640625" style="2" customWidth="1"/>
    <col min="4357" max="4358" width="8.6640625" style="2" customWidth="1"/>
    <col min="4359" max="4359" width="12.5546875" style="2" customWidth="1"/>
    <col min="4360" max="4360" width="6.6640625" style="2" customWidth="1"/>
    <col min="4361" max="4363" width="12.6640625" style="2" customWidth="1"/>
    <col min="4364" max="4365" width="3.6640625" style="2" customWidth="1"/>
    <col min="4366" max="4610" width="9.109375" style="2"/>
    <col min="4611" max="4611" width="4.5546875" style="2" customWidth="1"/>
    <col min="4612" max="4612" width="21.6640625" style="2" customWidth="1"/>
    <col min="4613" max="4614" width="8.6640625" style="2" customWidth="1"/>
    <col min="4615" max="4615" width="12.5546875" style="2" customWidth="1"/>
    <col min="4616" max="4616" width="6.6640625" style="2" customWidth="1"/>
    <col min="4617" max="4619" width="12.6640625" style="2" customWidth="1"/>
    <col min="4620" max="4621" width="3.6640625" style="2" customWidth="1"/>
    <col min="4622" max="4866" width="9.109375" style="2"/>
    <col min="4867" max="4867" width="4.5546875" style="2" customWidth="1"/>
    <col min="4868" max="4868" width="21.6640625" style="2" customWidth="1"/>
    <col min="4869" max="4870" width="8.6640625" style="2" customWidth="1"/>
    <col min="4871" max="4871" width="12.5546875" style="2" customWidth="1"/>
    <col min="4872" max="4872" width="6.6640625" style="2" customWidth="1"/>
    <col min="4873" max="4875" width="12.6640625" style="2" customWidth="1"/>
    <col min="4876" max="4877" width="3.6640625" style="2" customWidth="1"/>
    <col min="4878" max="5122" width="9.109375" style="2"/>
    <col min="5123" max="5123" width="4.5546875" style="2" customWidth="1"/>
    <col min="5124" max="5124" width="21.6640625" style="2" customWidth="1"/>
    <col min="5125" max="5126" width="8.6640625" style="2" customWidth="1"/>
    <col min="5127" max="5127" width="12.5546875" style="2" customWidth="1"/>
    <col min="5128" max="5128" width="6.6640625" style="2" customWidth="1"/>
    <col min="5129" max="5131" width="12.6640625" style="2" customWidth="1"/>
    <col min="5132" max="5133" width="3.6640625" style="2" customWidth="1"/>
    <col min="5134" max="5378" width="9.109375" style="2"/>
    <col min="5379" max="5379" width="4.5546875" style="2" customWidth="1"/>
    <col min="5380" max="5380" width="21.6640625" style="2" customWidth="1"/>
    <col min="5381" max="5382" width="8.6640625" style="2" customWidth="1"/>
    <col min="5383" max="5383" width="12.5546875" style="2" customWidth="1"/>
    <col min="5384" max="5384" width="6.6640625" style="2" customWidth="1"/>
    <col min="5385" max="5387" width="12.6640625" style="2" customWidth="1"/>
    <col min="5388" max="5389" width="3.6640625" style="2" customWidth="1"/>
    <col min="5390" max="5634" width="9.109375" style="2"/>
    <col min="5635" max="5635" width="4.5546875" style="2" customWidth="1"/>
    <col min="5636" max="5636" width="21.6640625" style="2" customWidth="1"/>
    <col min="5637" max="5638" width="8.6640625" style="2" customWidth="1"/>
    <col min="5639" max="5639" width="12.5546875" style="2" customWidth="1"/>
    <col min="5640" max="5640" width="6.6640625" style="2" customWidth="1"/>
    <col min="5641" max="5643" width="12.6640625" style="2" customWidth="1"/>
    <col min="5644" max="5645" width="3.6640625" style="2" customWidth="1"/>
    <col min="5646" max="5890" width="9.109375" style="2"/>
    <col min="5891" max="5891" width="4.5546875" style="2" customWidth="1"/>
    <col min="5892" max="5892" width="21.6640625" style="2" customWidth="1"/>
    <col min="5893" max="5894" width="8.6640625" style="2" customWidth="1"/>
    <col min="5895" max="5895" width="12.5546875" style="2" customWidth="1"/>
    <col min="5896" max="5896" width="6.6640625" style="2" customWidth="1"/>
    <col min="5897" max="5899" width="12.6640625" style="2" customWidth="1"/>
    <col min="5900" max="5901" width="3.6640625" style="2" customWidth="1"/>
    <col min="5902" max="6146" width="9.109375" style="2"/>
    <col min="6147" max="6147" width="4.5546875" style="2" customWidth="1"/>
    <col min="6148" max="6148" width="21.6640625" style="2" customWidth="1"/>
    <col min="6149" max="6150" width="8.6640625" style="2" customWidth="1"/>
    <col min="6151" max="6151" width="12.5546875" style="2" customWidth="1"/>
    <col min="6152" max="6152" width="6.6640625" style="2" customWidth="1"/>
    <col min="6153" max="6155" width="12.6640625" style="2" customWidth="1"/>
    <col min="6156" max="6157" width="3.6640625" style="2" customWidth="1"/>
    <col min="6158" max="6402" width="9.109375" style="2"/>
    <col min="6403" max="6403" width="4.5546875" style="2" customWidth="1"/>
    <col min="6404" max="6404" width="21.6640625" style="2" customWidth="1"/>
    <col min="6405" max="6406" width="8.6640625" style="2" customWidth="1"/>
    <col min="6407" max="6407" width="12.5546875" style="2" customWidth="1"/>
    <col min="6408" max="6408" width="6.6640625" style="2" customWidth="1"/>
    <col min="6409" max="6411" width="12.6640625" style="2" customWidth="1"/>
    <col min="6412" max="6413" width="3.6640625" style="2" customWidth="1"/>
    <col min="6414" max="6658" width="9.109375" style="2"/>
    <col min="6659" max="6659" width="4.5546875" style="2" customWidth="1"/>
    <col min="6660" max="6660" width="21.6640625" style="2" customWidth="1"/>
    <col min="6661" max="6662" width="8.6640625" style="2" customWidth="1"/>
    <col min="6663" max="6663" width="12.5546875" style="2" customWidth="1"/>
    <col min="6664" max="6664" width="6.6640625" style="2" customWidth="1"/>
    <col min="6665" max="6667" width="12.6640625" style="2" customWidth="1"/>
    <col min="6668" max="6669" width="3.6640625" style="2" customWidth="1"/>
    <col min="6670" max="6914" width="9.109375" style="2"/>
    <col min="6915" max="6915" width="4.5546875" style="2" customWidth="1"/>
    <col min="6916" max="6916" width="21.6640625" style="2" customWidth="1"/>
    <col min="6917" max="6918" width="8.6640625" style="2" customWidth="1"/>
    <col min="6919" max="6919" width="12.5546875" style="2" customWidth="1"/>
    <col min="6920" max="6920" width="6.6640625" style="2" customWidth="1"/>
    <col min="6921" max="6923" width="12.6640625" style="2" customWidth="1"/>
    <col min="6924" max="6925" width="3.6640625" style="2" customWidth="1"/>
    <col min="6926" max="7170" width="9.109375" style="2"/>
    <col min="7171" max="7171" width="4.5546875" style="2" customWidth="1"/>
    <col min="7172" max="7172" width="21.6640625" style="2" customWidth="1"/>
    <col min="7173" max="7174" width="8.6640625" style="2" customWidth="1"/>
    <col min="7175" max="7175" width="12.5546875" style="2" customWidth="1"/>
    <col min="7176" max="7176" width="6.6640625" style="2" customWidth="1"/>
    <col min="7177" max="7179" width="12.6640625" style="2" customWidth="1"/>
    <col min="7180" max="7181" width="3.6640625" style="2" customWidth="1"/>
    <col min="7182" max="7426" width="9.109375" style="2"/>
    <col min="7427" max="7427" width="4.5546875" style="2" customWidth="1"/>
    <col min="7428" max="7428" width="21.6640625" style="2" customWidth="1"/>
    <col min="7429" max="7430" width="8.6640625" style="2" customWidth="1"/>
    <col min="7431" max="7431" width="12.5546875" style="2" customWidth="1"/>
    <col min="7432" max="7432" width="6.6640625" style="2" customWidth="1"/>
    <col min="7433" max="7435" width="12.6640625" style="2" customWidth="1"/>
    <col min="7436" max="7437" width="3.6640625" style="2" customWidth="1"/>
    <col min="7438" max="7682" width="9.109375" style="2"/>
    <col min="7683" max="7683" width="4.5546875" style="2" customWidth="1"/>
    <col min="7684" max="7684" width="21.6640625" style="2" customWidth="1"/>
    <col min="7685" max="7686" width="8.6640625" style="2" customWidth="1"/>
    <col min="7687" max="7687" width="12.5546875" style="2" customWidth="1"/>
    <col min="7688" max="7688" width="6.6640625" style="2" customWidth="1"/>
    <col min="7689" max="7691" width="12.6640625" style="2" customWidth="1"/>
    <col min="7692" max="7693" width="3.6640625" style="2" customWidth="1"/>
    <col min="7694" max="7938" width="9.109375" style="2"/>
    <col min="7939" max="7939" width="4.5546875" style="2" customWidth="1"/>
    <col min="7940" max="7940" width="21.6640625" style="2" customWidth="1"/>
    <col min="7941" max="7942" width="8.6640625" style="2" customWidth="1"/>
    <col min="7943" max="7943" width="12.5546875" style="2" customWidth="1"/>
    <col min="7944" max="7944" width="6.6640625" style="2" customWidth="1"/>
    <col min="7945" max="7947" width="12.6640625" style="2" customWidth="1"/>
    <col min="7948" max="7949" width="3.6640625" style="2" customWidth="1"/>
    <col min="7950" max="8194" width="9.109375" style="2"/>
    <col min="8195" max="8195" width="4.5546875" style="2" customWidth="1"/>
    <col min="8196" max="8196" width="21.6640625" style="2" customWidth="1"/>
    <col min="8197" max="8198" width="8.6640625" style="2" customWidth="1"/>
    <col min="8199" max="8199" width="12.5546875" style="2" customWidth="1"/>
    <col min="8200" max="8200" width="6.6640625" style="2" customWidth="1"/>
    <col min="8201" max="8203" width="12.6640625" style="2" customWidth="1"/>
    <col min="8204" max="8205" width="3.6640625" style="2" customWidth="1"/>
    <col min="8206" max="8450" width="9.109375" style="2"/>
    <col min="8451" max="8451" width="4.5546875" style="2" customWidth="1"/>
    <col min="8452" max="8452" width="21.6640625" style="2" customWidth="1"/>
    <col min="8453" max="8454" width="8.6640625" style="2" customWidth="1"/>
    <col min="8455" max="8455" width="12.5546875" style="2" customWidth="1"/>
    <col min="8456" max="8456" width="6.6640625" style="2" customWidth="1"/>
    <col min="8457" max="8459" width="12.6640625" style="2" customWidth="1"/>
    <col min="8460" max="8461" width="3.6640625" style="2" customWidth="1"/>
    <col min="8462" max="8706" width="9.109375" style="2"/>
    <col min="8707" max="8707" width="4.5546875" style="2" customWidth="1"/>
    <col min="8708" max="8708" width="21.6640625" style="2" customWidth="1"/>
    <col min="8709" max="8710" width="8.6640625" style="2" customWidth="1"/>
    <col min="8711" max="8711" width="12.5546875" style="2" customWidth="1"/>
    <col min="8712" max="8712" width="6.6640625" style="2" customWidth="1"/>
    <col min="8713" max="8715" width="12.6640625" style="2" customWidth="1"/>
    <col min="8716" max="8717" width="3.6640625" style="2" customWidth="1"/>
    <col min="8718" max="8962" width="9.109375" style="2"/>
    <col min="8963" max="8963" width="4.5546875" style="2" customWidth="1"/>
    <col min="8964" max="8964" width="21.6640625" style="2" customWidth="1"/>
    <col min="8965" max="8966" width="8.6640625" style="2" customWidth="1"/>
    <col min="8967" max="8967" width="12.5546875" style="2" customWidth="1"/>
    <col min="8968" max="8968" width="6.6640625" style="2" customWidth="1"/>
    <col min="8969" max="8971" width="12.6640625" style="2" customWidth="1"/>
    <col min="8972" max="8973" width="3.6640625" style="2" customWidth="1"/>
    <col min="8974" max="9218" width="9.109375" style="2"/>
    <col min="9219" max="9219" width="4.5546875" style="2" customWidth="1"/>
    <col min="9220" max="9220" width="21.6640625" style="2" customWidth="1"/>
    <col min="9221" max="9222" width="8.6640625" style="2" customWidth="1"/>
    <col min="9223" max="9223" width="12.5546875" style="2" customWidth="1"/>
    <col min="9224" max="9224" width="6.6640625" style="2" customWidth="1"/>
    <col min="9225" max="9227" width="12.6640625" style="2" customWidth="1"/>
    <col min="9228" max="9229" width="3.6640625" style="2" customWidth="1"/>
    <col min="9230" max="9474" width="9.109375" style="2"/>
    <col min="9475" max="9475" width="4.5546875" style="2" customWidth="1"/>
    <col min="9476" max="9476" width="21.6640625" style="2" customWidth="1"/>
    <col min="9477" max="9478" width="8.6640625" style="2" customWidth="1"/>
    <col min="9479" max="9479" width="12.5546875" style="2" customWidth="1"/>
    <col min="9480" max="9480" width="6.6640625" style="2" customWidth="1"/>
    <col min="9481" max="9483" width="12.6640625" style="2" customWidth="1"/>
    <col min="9484" max="9485" width="3.6640625" style="2" customWidth="1"/>
    <col min="9486" max="9730" width="9.109375" style="2"/>
    <col min="9731" max="9731" width="4.5546875" style="2" customWidth="1"/>
    <col min="9732" max="9732" width="21.6640625" style="2" customWidth="1"/>
    <col min="9733" max="9734" width="8.6640625" style="2" customWidth="1"/>
    <col min="9735" max="9735" width="12.5546875" style="2" customWidth="1"/>
    <col min="9736" max="9736" width="6.6640625" style="2" customWidth="1"/>
    <col min="9737" max="9739" width="12.6640625" style="2" customWidth="1"/>
    <col min="9740" max="9741" width="3.6640625" style="2" customWidth="1"/>
    <col min="9742" max="9986" width="9.109375" style="2"/>
    <col min="9987" max="9987" width="4.5546875" style="2" customWidth="1"/>
    <col min="9988" max="9988" width="21.6640625" style="2" customWidth="1"/>
    <col min="9989" max="9990" width="8.6640625" style="2" customWidth="1"/>
    <col min="9991" max="9991" width="12.5546875" style="2" customWidth="1"/>
    <col min="9992" max="9992" width="6.6640625" style="2" customWidth="1"/>
    <col min="9993" max="9995" width="12.6640625" style="2" customWidth="1"/>
    <col min="9996" max="9997" width="3.6640625" style="2" customWidth="1"/>
    <col min="9998" max="10242" width="9.109375" style="2"/>
    <col min="10243" max="10243" width="4.5546875" style="2" customWidth="1"/>
    <col min="10244" max="10244" width="21.6640625" style="2" customWidth="1"/>
    <col min="10245" max="10246" width="8.6640625" style="2" customWidth="1"/>
    <col min="10247" max="10247" width="12.5546875" style="2" customWidth="1"/>
    <col min="10248" max="10248" width="6.6640625" style="2" customWidth="1"/>
    <col min="10249" max="10251" width="12.6640625" style="2" customWidth="1"/>
    <col min="10252" max="10253" width="3.6640625" style="2" customWidth="1"/>
    <col min="10254" max="10498" width="9.109375" style="2"/>
    <col min="10499" max="10499" width="4.5546875" style="2" customWidth="1"/>
    <col min="10500" max="10500" width="21.6640625" style="2" customWidth="1"/>
    <col min="10501" max="10502" width="8.6640625" style="2" customWidth="1"/>
    <col min="10503" max="10503" width="12.5546875" style="2" customWidth="1"/>
    <col min="10504" max="10504" width="6.6640625" style="2" customWidth="1"/>
    <col min="10505" max="10507" width="12.6640625" style="2" customWidth="1"/>
    <col min="10508" max="10509" width="3.6640625" style="2" customWidth="1"/>
    <col min="10510" max="10754" width="9.109375" style="2"/>
    <col min="10755" max="10755" width="4.5546875" style="2" customWidth="1"/>
    <col min="10756" max="10756" width="21.6640625" style="2" customWidth="1"/>
    <col min="10757" max="10758" width="8.6640625" style="2" customWidth="1"/>
    <col min="10759" max="10759" width="12.5546875" style="2" customWidth="1"/>
    <col min="10760" max="10760" width="6.6640625" style="2" customWidth="1"/>
    <col min="10761" max="10763" width="12.6640625" style="2" customWidth="1"/>
    <col min="10764" max="10765" width="3.6640625" style="2" customWidth="1"/>
    <col min="10766" max="11010" width="9.109375" style="2"/>
    <col min="11011" max="11011" width="4.5546875" style="2" customWidth="1"/>
    <col min="11012" max="11012" width="21.6640625" style="2" customWidth="1"/>
    <col min="11013" max="11014" width="8.6640625" style="2" customWidth="1"/>
    <col min="11015" max="11015" width="12.5546875" style="2" customWidth="1"/>
    <col min="11016" max="11016" width="6.6640625" style="2" customWidth="1"/>
    <col min="11017" max="11019" width="12.6640625" style="2" customWidth="1"/>
    <col min="11020" max="11021" width="3.6640625" style="2" customWidth="1"/>
    <col min="11022" max="11266" width="9.109375" style="2"/>
    <col min="11267" max="11267" width="4.5546875" style="2" customWidth="1"/>
    <col min="11268" max="11268" width="21.6640625" style="2" customWidth="1"/>
    <col min="11269" max="11270" width="8.6640625" style="2" customWidth="1"/>
    <col min="11271" max="11271" width="12.5546875" style="2" customWidth="1"/>
    <col min="11272" max="11272" width="6.6640625" style="2" customWidth="1"/>
    <col min="11273" max="11275" width="12.6640625" style="2" customWidth="1"/>
    <col min="11276" max="11277" width="3.6640625" style="2" customWidth="1"/>
    <col min="11278" max="11522" width="9.109375" style="2"/>
    <col min="11523" max="11523" width="4.5546875" style="2" customWidth="1"/>
    <col min="11524" max="11524" width="21.6640625" style="2" customWidth="1"/>
    <col min="11525" max="11526" width="8.6640625" style="2" customWidth="1"/>
    <col min="11527" max="11527" width="12.5546875" style="2" customWidth="1"/>
    <col min="11528" max="11528" width="6.6640625" style="2" customWidth="1"/>
    <col min="11529" max="11531" width="12.6640625" style="2" customWidth="1"/>
    <col min="11532" max="11533" width="3.6640625" style="2" customWidth="1"/>
    <col min="11534" max="11778" width="9.109375" style="2"/>
    <col min="11779" max="11779" width="4.5546875" style="2" customWidth="1"/>
    <col min="11780" max="11780" width="21.6640625" style="2" customWidth="1"/>
    <col min="11781" max="11782" width="8.6640625" style="2" customWidth="1"/>
    <col min="11783" max="11783" width="12.5546875" style="2" customWidth="1"/>
    <col min="11784" max="11784" width="6.6640625" style="2" customWidth="1"/>
    <col min="11785" max="11787" width="12.6640625" style="2" customWidth="1"/>
    <col min="11788" max="11789" width="3.6640625" style="2" customWidth="1"/>
    <col min="11790" max="12034" width="9.109375" style="2"/>
    <col min="12035" max="12035" width="4.5546875" style="2" customWidth="1"/>
    <col min="12036" max="12036" width="21.6640625" style="2" customWidth="1"/>
    <col min="12037" max="12038" width="8.6640625" style="2" customWidth="1"/>
    <col min="12039" max="12039" width="12.5546875" style="2" customWidth="1"/>
    <col min="12040" max="12040" width="6.6640625" style="2" customWidth="1"/>
    <col min="12041" max="12043" width="12.6640625" style="2" customWidth="1"/>
    <col min="12044" max="12045" width="3.6640625" style="2" customWidth="1"/>
    <col min="12046" max="12290" width="9.109375" style="2"/>
    <col min="12291" max="12291" width="4.5546875" style="2" customWidth="1"/>
    <col min="12292" max="12292" width="21.6640625" style="2" customWidth="1"/>
    <col min="12293" max="12294" width="8.6640625" style="2" customWidth="1"/>
    <col min="12295" max="12295" width="12.5546875" style="2" customWidth="1"/>
    <col min="12296" max="12296" width="6.6640625" style="2" customWidth="1"/>
    <col min="12297" max="12299" width="12.6640625" style="2" customWidth="1"/>
    <col min="12300" max="12301" width="3.6640625" style="2" customWidth="1"/>
    <col min="12302" max="12546" width="9.109375" style="2"/>
    <col min="12547" max="12547" width="4.5546875" style="2" customWidth="1"/>
    <col min="12548" max="12548" width="21.6640625" style="2" customWidth="1"/>
    <col min="12549" max="12550" width="8.6640625" style="2" customWidth="1"/>
    <col min="12551" max="12551" width="12.5546875" style="2" customWidth="1"/>
    <col min="12552" max="12552" width="6.6640625" style="2" customWidth="1"/>
    <col min="12553" max="12555" width="12.6640625" style="2" customWidth="1"/>
    <col min="12556" max="12557" width="3.6640625" style="2" customWidth="1"/>
    <col min="12558" max="12802" width="9.109375" style="2"/>
    <col min="12803" max="12803" width="4.5546875" style="2" customWidth="1"/>
    <col min="12804" max="12804" width="21.6640625" style="2" customWidth="1"/>
    <col min="12805" max="12806" width="8.6640625" style="2" customWidth="1"/>
    <col min="12807" max="12807" width="12.5546875" style="2" customWidth="1"/>
    <col min="12808" max="12808" width="6.6640625" style="2" customWidth="1"/>
    <col min="12809" max="12811" width="12.6640625" style="2" customWidth="1"/>
    <col min="12812" max="12813" width="3.6640625" style="2" customWidth="1"/>
    <col min="12814" max="13058" width="9.109375" style="2"/>
    <col min="13059" max="13059" width="4.5546875" style="2" customWidth="1"/>
    <col min="13060" max="13060" width="21.6640625" style="2" customWidth="1"/>
    <col min="13061" max="13062" width="8.6640625" style="2" customWidth="1"/>
    <col min="13063" max="13063" width="12.5546875" style="2" customWidth="1"/>
    <col min="13064" max="13064" width="6.6640625" style="2" customWidth="1"/>
    <col min="13065" max="13067" width="12.6640625" style="2" customWidth="1"/>
    <col min="13068" max="13069" width="3.6640625" style="2" customWidth="1"/>
    <col min="13070" max="13314" width="9.109375" style="2"/>
    <col min="13315" max="13315" width="4.5546875" style="2" customWidth="1"/>
    <col min="13316" max="13316" width="21.6640625" style="2" customWidth="1"/>
    <col min="13317" max="13318" width="8.6640625" style="2" customWidth="1"/>
    <col min="13319" max="13319" width="12.5546875" style="2" customWidth="1"/>
    <col min="13320" max="13320" width="6.6640625" style="2" customWidth="1"/>
    <col min="13321" max="13323" width="12.6640625" style="2" customWidth="1"/>
    <col min="13324" max="13325" width="3.6640625" style="2" customWidth="1"/>
    <col min="13326" max="13570" width="9.109375" style="2"/>
    <col min="13571" max="13571" width="4.5546875" style="2" customWidth="1"/>
    <col min="13572" max="13572" width="21.6640625" style="2" customWidth="1"/>
    <col min="13573" max="13574" width="8.6640625" style="2" customWidth="1"/>
    <col min="13575" max="13575" width="12.5546875" style="2" customWidth="1"/>
    <col min="13576" max="13576" width="6.6640625" style="2" customWidth="1"/>
    <col min="13577" max="13579" width="12.6640625" style="2" customWidth="1"/>
    <col min="13580" max="13581" width="3.6640625" style="2" customWidth="1"/>
    <col min="13582" max="13826" width="9.109375" style="2"/>
    <col min="13827" max="13827" width="4.5546875" style="2" customWidth="1"/>
    <col min="13828" max="13828" width="21.6640625" style="2" customWidth="1"/>
    <col min="13829" max="13830" width="8.6640625" style="2" customWidth="1"/>
    <col min="13831" max="13831" width="12.5546875" style="2" customWidth="1"/>
    <col min="13832" max="13832" width="6.6640625" style="2" customWidth="1"/>
    <col min="13833" max="13835" width="12.6640625" style="2" customWidth="1"/>
    <col min="13836" max="13837" width="3.6640625" style="2" customWidth="1"/>
    <col min="13838" max="14082" width="9.109375" style="2"/>
    <col min="14083" max="14083" width="4.5546875" style="2" customWidth="1"/>
    <col min="14084" max="14084" width="21.6640625" style="2" customWidth="1"/>
    <col min="14085" max="14086" width="8.6640625" style="2" customWidth="1"/>
    <col min="14087" max="14087" width="12.5546875" style="2" customWidth="1"/>
    <col min="14088" max="14088" width="6.6640625" style="2" customWidth="1"/>
    <col min="14089" max="14091" width="12.6640625" style="2" customWidth="1"/>
    <col min="14092" max="14093" width="3.6640625" style="2" customWidth="1"/>
    <col min="14094" max="14338" width="9.109375" style="2"/>
    <col min="14339" max="14339" width="4.5546875" style="2" customWidth="1"/>
    <col min="14340" max="14340" width="21.6640625" style="2" customWidth="1"/>
    <col min="14341" max="14342" width="8.6640625" style="2" customWidth="1"/>
    <col min="14343" max="14343" width="12.5546875" style="2" customWidth="1"/>
    <col min="14344" max="14344" width="6.6640625" style="2" customWidth="1"/>
    <col min="14345" max="14347" width="12.6640625" style="2" customWidth="1"/>
    <col min="14348" max="14349" width="3.6640625" style="2" customWidth="1"/>
    <col min="14350" max="14594" width="9.109375" style="2"/>
    <col min="14595" max="14595" width="4.5546875" style="2" customWidth="1"/>
    <col min="14596" max="14596" width="21.6640625" style="2" customWidth="1"/>
    <col min="14597" max="14598" width="8.6640625" style="2" customWidth="1"/>
    <col min="14599" max="14599" width="12.5546875" style="2" customWidth="1"/>
    <col min="14600" max="14600" width="6.6640625" style="2" customWidth="1"/>
    <col min="14601" max="14603" width="12.6640625" style="2" customWidth="1"/>
    <col min="14604" max="14605" width="3.6640625" style="2" customWidth="1"/>
    <col min="14606" max="14850" width="9.109375" style="2"/>
    <col min="14851" max="14851" width="4.5546875" style="2" customWidth="1"/>
    <col min="14852" max="14852" width="21.6640625" style="2" customWidth="1"/>
    <col min="14853" max="14854" width="8.6640625" style="2" customWidth="1"/>
    <col min="14855" max="14855" width="12.5546875" style="2" customWidth="1"/>
    <col min="14856" max="14856" width="6.6640625" style="2" customWidth="1"/>
    <col min="14857" max="14859" width="12.6640625" style="2" customWidth="1"/>
    <col min="14860" max="14861" width="3.6640625" style="2" customWidth="1"/>
    <col min="14862" max="15106" width="9.109375" style="2"/>
    <col min="15107" max="15107" width="4.5546875" style="2" customWidth="1"/>
    <col min="15108" max="15108" width="21.6640625" style="2" customWidth="1"/>
    <col min="15109" max="15110" width="8.6640625" style="2" customWidth="1"/>
    <col min="15111" max="15111" width="12.5546875" style="2" customWidth="1"/>
    <col min="15112" max="15112" width="6.6640625" style="2" customWidth="1"/>
    <col min="15113" max="15115" width="12.6640625" style="2" customWidth="1"/>
    <col min="15116" max="15117" width="3.6640625" style="2" customWidth="1"/>
    <col min="15118" max="15362" width="9.109375" style="2"/>
    <col min="15363" max="15363" width="4.5546875" style="2" customWidth="1"/>
    <col min="15364" max="15364" width="21.6640625" style="2" customWidth="1"/>
    <col min="15365" max="15366" width="8.6640625" style="2" customWidth="1"/>
    <col min="15367" max="15367" width="12.5546875" style="2" customWidth="1"/>
    <col min="15368" max="15368" width="6.6640625" style="2" customWidth="1"/>
    <col min="15369" max="15371" width="12.6640625" style="2" customWidth="1"/>
    <col min="15372" max="15373" width="3.6640625" style="2" customWidth="1"/>
    <col min="15374" max="15618" width="9.109375" style="2"/>
    <col min="15619" max="15619" width="4.5546875" style="2" customWidth="1"/>
    <col min="15620" max="15620" width="21.6640625" style="2" customWidth="1"/>
    <col min="15621" max="15622" width="8.6640625" style="2" customWidth="1"/>
    <col min="15623" max="15623" width="12.5546875" style="2" customWidth="1"/>
    <col min="15624" max="15624" width="6.6640625" style="2" customWidth="1"/>
    <col min="15625" max="15627" width="12.6640625" style="2" customWidth="1"/>
    <col min="15628" max="15629" width="3.6640625" style="2" customWidth="1"/>
    <col min="15630" max="15874" width="9.109375" style="2"/>
    <col min="15875" max="15875" width="4.5546875" style="2" customWidth="1"/>
    <col min="15876" max="15876" width="21.6640625" style="2" customWidth="1"/>
    <col min="15877" max="15878" width="8.6640625" style="2" customWidth="1"/>
    <col min="15879" max="15879" width="12.5546875" style="2" customWidth="1"/>
    <col min="15880" max="15880" width="6.6640625" style="2" customWidth="1"/>
    <col min="15881" max="15883" width="12.6640625" style="2" customWidth="1"/>
    <col min="15884" max="15885" width="3.6640625" style="2" customWidth="1"/>
    <col min="15886" max="16130" width="9.109375" style="2"/>
    <col min="16131" max="16131" width="4.5546875" style="2" customWidth="1"/>
    <col min="16132" max="16132" width="21.6640625" style="2" customWidth="1"/>
    <col min="16133" max="16134" width="8.6640625" style="2" customWidth="1"/>
    <col min="16135" max="16135" width="12.5546875" style="2" customWidth="1"/>
    <col min="16136" max="16136" width="6.6640625" style="2" customWidth="1"/>
    <col min="16137" max="16139" width="12.6640625" style="2" customWidth="1"/>
    <col min="16140" max="16141" width="3.6640625" style="2" customWidth="1"/>
    <col min="16142" max="16384" width="9.109375" style="2"/>
  </cols>
  <sheetData>
    <row r="1" spans="1:16" ht="50.25" customHeight="1" thickBot="1" x14ac:dyDescent="0.35">
      <c r="A1" s="962"/>
      <c r="B1" s="1249" t="s">
        <v>758</v>
      </c>
      <c r="C1" s="1249"/>
      <c r="D1" s="1249"/>
      <c r="E1" s="1249"/>
      <c r="F1" s="1249"/>
      <c r="G1" s="1249"/>
      <c r="H1" s="1249"/>
      <c r="I1" s="1249"/>
      <c r="J1" s="1249"/>
      <c r="K1" s="1249"/>
      <c r="L1" s="1249"/>
      <c r="M1" s="1250"/>
    </row>
    <row r="2" spans="1:16" ht="12" customHeight="1" x14ac:dyDescent="0.3">
      <c r="A2" s="1251" t="s">
        <v>759</v>
      </c>
      <c r="B2" s="1252"/>
      <c r="C2" s="1253" t="str">
        <f>INTRO!D18</f>
        <v>SUPPLIER NAME</v>
      </c>
      <c r="D2" s="1253"/>
      <c r="E2" s="1253"/>
      <c r="F2" s="1254"/>
      <c r="G2" s="1255" t="s">
        <v>39</v>
      </c>
      <c r="H2" s="1252"/>
      <c r="I2" s="1256" t="str">
        <f>INTRO!D15</f>
        <v>PART NUMBER</v>
      </c>
      <c r="J2" s="1256"/>
      <c r="K2" s="1256"/>
      <c r="L2" s="1256"/>
      <c r="M2" s="1257"/>
      <c r="O2" s="765"/>
      <c r="P2" s="766"/>
    </row>
    <row r="3" spans="1:16" x14ac:dyDescent="0.3">
      <c r="A3" s="1258" t="s">
        <v>40</v>
      </c>
      <c r="B3" s="1259"/>
      <c r="C3" s="1260" t="str">
        <f>INTRO!D19</f>
        <v>SUPPLIER NUMBER</v>
      </c>
      <c r="D3" s="1260"/>
      <c r="E3" s="1260"/>
      <c r="F3" s="1261"/>
      <c r="G3" s="1262" t="s">
        <v>760</v>
      </c>
      <c r="H3" s="1259"/>
      <c r="I3" s="1263" t="str">
        <f>INTRO!D14</f>
        <v>PART NAME</v>
      </c>
      <c r="J3" s="1263"/>
      <c r="K3" s="1263"/>
      <c r="L3" s="1263"/>
      <c r="M3" s="1264"/>
    </row>
    <row r="4" spans="1:16" ht="12.75" customHeight="1" x14ac:dyDescent="0.3">
      <c r="A4" s="1265" t="s">
        <v>42</v>
      </c>
      <c r="B4" s="1266"/>
      <c r="C4" s="1267"/>
      <c r="D4" s="1267"/>
      <c r="E4" s="1267"/>
      <c r="F4" s="1267"/>
      <c r="G4" s="963" t="s">
        <v>761</v>
      </c>
      <c r="H4" s="964"/>
      <c r="I4" s="1268" t="str">
        <f>INTRO!D16</f>
        <v>REV LEVEL</v>
      </c>
      <c r="J4" s="1268"/>
      <c r="K4" s="1268"/>
      <c r="L4" s="1268"/>
      <c r="M4" s="1269"/>
      <c r="O4" s="765"/>
      <c r="P4" s="766"/>
    </row>
    <row r="5" spans="1:16" x14ac:dyDescent="0.3">
      <c r="A5" s="965" t="s">
        <v>43</v>
      </c>
      <c r="B5" s="1270"/>
      <c r="C5" s="1271"/>
      <c r="D5" s="1271"/>
      <c r="E5" s="1271"/>
      <c r="F5" s="1272"/>
      <c r="G5" s="963" t="s">
        <v>762</v>
      </c>
      <c r="H5" s="964"/>
      <c r="I5" s="1273" t="str">
        <f>INTRO!D17</f>
        <v>REV DATE</v>
      </c>
      <c r="J5" s="1268"/>
      <c r="K5" s="1268"/>
      <c r="L5" s="1268"/>
      <c r="M5" s="1269"/>
    </row>
    <row r="6" spans="1:16" ht="15" thickBot="1" x14ac:dyDescent="0.35">
      <c r="A6" s="1246" t="s">
        <v>684</v>
      </c>
      <c r="B6" s="1247"/>
      <c r="C6" s="1247"/>
      <c r="D6" s="1247"/>
      <c r="E6" s="1247"/>
      <c r="F6" s="1247"/>
      <c r="G6" s="1247"/>
      <c r="H6" s="1247"/>
      <c r="I6" s="1247"/>
      <c r="J6" s="1247"/>
      <c r="K6" s="1247"/>
      <c r="L6" s="1247"/>
      <c r="M6" s="1248"/>
    </row>
    <row r="7" spans="1:16" ht="18.75" customHeight="1" x14ac:dyDescent="0.3">
      <c r="A7" s="1274" t="s">
        <v>45</v>
      </c>
      <c r="B7" s="1276" t="s">
        <v>763</v>
      </c>
      <c r="C7" s="1208" t="s">
        <v>47</v>
      </c>
      <c r="D7" s="1208"/>
      <c r="E7" s="1209" t="s">
        <v>692</v>
      </c>
      <c r="F7" s="1210" t="s">
        <v>693</v>
      </c>
      <c r="G7" s="1286" t="s">
        <v>764</v>
      </c>
      <c r="H7" s="1213"/>
      <c r="I7" s="1213"/>
      <c r="J7" s="1213"/>
      <c r="K7" s="1214"/>
      <c r="L7" s="1209" t="s">
        <v>765</v>
      </c>
      <c r="M7" s="1215" t="s">
        <v>766</v>
      </c>
    </row>
    <row r="8" spans="1:16" s="961" customFormat="1" ht="15" thickBot="1" x14ac:dyDescent="0.35">
      <c r="A8" s="1275"/>
      <c r="B8" s="1277"/>
      <c r="C8" s="966" t="s">
        <v>48</v>
      </c>
      <c r="D8" s="966" t="s">
        <v>49</v>
      </c>
      <c r="E8" s="1207"/>
      <c r="F8" s="1278"/>
      <c r="G8" s="967" t="s">
        <v>50</v>
      </c>
      <c r="H8" s="967" t="s">
        <v>51</v>
      </c>
      <c r="I8" s="968" t="s">
        <v>52</v>
      </c>
      <c r="J8" s="968" t="s">
        <v>61</v>
      </c>
      <c r="K8" s="968" t="s">
        <v>62</v>
      </c>
      <c r="L8" s="1207"/>
      <c r="M8" s="1282"/>
    </row>
    <row r="9" spans="1:16" s="780" customFormat="1" ht="15" x14ac:dyDescent="0.25">
      <c r="A9" s="969"/>
      <c r="B9" s="970"/>
      <c r="C9" s="971"/>
      <c r="D9" s="972"/>
      <c r="E9" s="973"/>
      <c r="F9" s="971"/>
      <c r="G9" s="974"/>
      <c r="H9" s="974"/>
      <c r="I9" s="975"/>
      <c r="J9" s="975"/>
      <c r="K9" s="975"/>
      <c r="L9" s="971"/>
      <c r="M9" s="971"/>
    </row>
    <row r="10" spans="1:16" s="780" customFormat="1" ht="15" x14ac:dyDescent="0.25">
      <c r="A10" s="976"/>
      <c r="B10" s="977"/>
      <c r="C10" s="971"/>
      <c r="D10" s="972"/>
      <c r="E10" s="973"/>
      <c r="F10" s="788"/>
      <c r="G10" s="786"/>
      <c r="H10" s="786"/>
      <c r="I10" s="978"/>
      <c r="J10" s="978"/>
      <c r="K10" s="978"/>
      <c r="L10" s="788"/>
      <c r="M10" s="789"/>
    </row>
    <row r="11" spans="1:16" s="780" customFormat="1" ht="15" x14ac:dyDescent="0.25">
      <c r="A11" s="976"/>
      <c r="B11" s="977"/>
      <c r="C11" s="971"/>
      <c r="D11" s="972"/>
      <c r="E11" s="973"/>
      <c r="F11" s="788"/>
      <c r="G11" s="786"/>
      <c r="H11" s="786"/>
      <c r="I11" s="978"/>
      <c r="J11" s="978"/>
      <c r="K11" s="978"/>
      <c r="L11" s="788"/>
      <c r="M11" s="789"/>
    </row>
    <row r="12" spans="1:16" s="780" customFormat="1" ht="15" x14ac:dyDescent="0.25">
      <c r="A12" s="976"/>
      <c r="B12" s="977"/>
      <c r="C12" s="971"/>
      <c r="D12" s="972"/>
      <c r="E12" s="973"/>
      <c r="F12" s="788"/>
      <c r="G12" s="786"/>
      <c r="H12" s="786"/>
      <c r="I12" s="978"/>
      <c r="J12" s="978"/>
      <c r="K12" s="978"/>
      <c r="L12" s="788"/>
      <c r="M12" s="789"/>
    </row>
    <row r="13" spans="1:16" s="780" customFormat="1" ht="15" x14ac:dyDescent="0.25">
      <c r="A13" s="976"/>
      <c r="B13" s="977"/>
      <c r="C13" s="971"/>
      <c r="D13" s="972"/>
      <c r="E13" s="973"/>
      <c r="F13" s="788"/>
      <c r="G13" s="786"/>
      <c r="H13" s="786"/>
      <c r="I13" s="978"/>
      <c r="J13" s="978"/>
      <c r="K13" s="978"/>
      <c r="L13" s="788"/>
      <c r="M13" s="789"/>
    </row>
    <row r="14" spans="1:16" s="780" customFormat="1" ht="15" x14ac:dyDescent="0.25">
      <c r="A14" s="976"/>
      <c r="B14" s="977"/>
      <c r="C14" s="971"/>
      <c r="D14" s="972"/>
      <c r="E14" s="973"/>
      <c r="F14" s="788"/>
      <c r="G14" s="786"/>
      <c r="H14" s="786"/>
      <c r="I14" s="978"/>
      <c r="J14" s="978"/>
      <c r="K14" s="978"/>
      <c r="L14" s="788"/>
      <c r="M14" s="789"/>
    </row>
    <row r="15" spans="1:16" s="780" customFormat="1" ht="15" x14ac:dyDescent="0.25">
      <c r="A15" s="976"/>
      <c r="B15" s="977"/>
      <c r="C15" s="971"/>
      <c r="D15" s="972"/>
      <c r="E15" s="973"/>
      <c r="F15" s="788"/>
      <c r="G15" s="786"/>
      <c r="H15" s="786"/>
      <c r="I15" s="978"/>
      <c r="J15" s="978"/>
      <c r="K15" s="978"/>
      <c r="L15" s="788"/>
      <c r="M15" s="789"/>
    </row>
    <row r="16" spans="1:16" s="780" customFormat="1" ht="15" x14ac:dyDescent="0.25">
      <c r="A16" s="976"/>
      <c r="B16" s="977"/>
      <c r="C16" s="971"/>
      <c r="D16" s="972"/>
      <c r="E16" s="973"/>
      <c r="F16" s="788"/>
      <c r="G16" s="786"/>
      <c r="H16" s="786"/>
      <c r="I16" s="978"/>
      <c r="J16" s="978"/>
      <c r="K16" s="978"/>
      <c r="L16" s="788"/>
      <c r="M16" s="789"/>
    </row>
    <row r="17" spans="1:13" s="780" customFormat="1" ht="15" x14ac:dyDescent="0.25">
      <c r="A17" s="976"/>
      <c r="B17" s="977"/>
      <c r="C17" s="971"/>
      <c r="D17" s="972"/>
      <c r="E17" s="973"/>
      <c r="F17" s="788"/>
      <c r="G17" s="786"/>
      <c r="H17" s="786"/>
      <c r="I17" s="978"/>
      <c r="J17" s="978"/>
      <c r="K17" s="978"/>
      <c r="L17" s="788"/>
      <c r="M17" s="789"/>
    </row>
    <row r="18" spans="1:13" s="780" customFormat="1" ht="15" x14ac:dyDescent="0.25">
      <c r="A18" s="976"/>
      <c r="B18" s="977"/>
      <c r="C18" s="971"/>
      <c r="D18" s="972"/>
      <c r="E18" s="973"/>
      <c r="F18" s="788"/>
      <c r="G18" s="786"/>
      <c r="H18" s="786"/>
      <c r="I18" s="978"/>
      <c r="J18" s="978"/>
      <c r="K18" s="978"/>
      <c r="L18" s="788"/>
      <c r="M18" s="789"/>
    </row>
    <row r="19" spans="1:13" s="780" customFormat="1" ht="15" x14ac:dyDescent="0.25">
      <c r="A19" s="976"/>
      <c r="B19" s="977"/>
      <c r="C19" s="971"/>
      <c r="D19" s="972"/>
      <c r="E19" s="973"/>
      <c r="F19" s="788"/>
      <c r="G19" s="786"/>
      <c r="H19" s="786"/>
      <c r="I19" s="978"/>
      <c r="J19" s="978"/>
      <c r="K19" s="978"/>
      <c r="L19" s="788"/>
      <c r="M19" s="789"/>
    </row>
    <row r="20" spans="1:13" s="780" customFormat="1" ht="15" x14ac:dyDescent="0.25">
      <c r="A20" s="976"/>
      <c r="B20" s="977"/>
      <c r="C20" s="971"/>
      <c r="D20" s="972"/>
      <c r="E20" s="973"/>
      <c r="F20" s="788"/>
      <c r="G20" s="786"/>
      <c r="H20" s="786"/>
      <c r="I20" s="978"/>
      <c r="J20" s="978"/>
      <c r="K20" s="978"/>
      <c r="L20" s="788"/>
      <c r="M20" s="789"/>
    </row>
    <row r="21" spans="1:13" s="780" customFormat="1" ht="15" x14ac:dyDescent="0.25">
      <c r="A21" s="976"/>
      <c r="B21" s="977"/>
      <c r="C21" s="971"/>
      <c r="D21" s="972"/>
      <c r="E21" s="973"/>
      <c r="F21" s="788"/>
      <c r="G21" s="786"/>
      <c r="H21" s="786"/>
      <c r="I21" s="978"/>
      <c r="J21" s="978"/>
      <c r="K21" s="978"/>
      <c r="L21" s="788"/>
      <c r="M21" s="789"/>
    </row>
    <row r="22" spans="1:13" s="780" customFormat="1" ht="15" x14ac:dyDescent="0.25">
      <c r="A22" s="976"/>
      <c r="B22" s="977"/>
      <c r="C22" s="971"/>
      <c r="D22" s="972"/>
      <c r="E22" s="973"/>
      <c r="F22" s="788"/>
      <c r="G22" s="786"/>
      <c r="H22" s="786"/>
      <c r="I22" s="978"/>
      <c r="J22" s="978"/>
      <c r="K22" s="978"/>
      <c r="L22" s="788"/>
      <c r="M22" s="789"/>
    </row>
    <row r="23" spans="1:13" s="780" customFormat="1" ht="15" x14ac:dyDescent="0.25">
      <c r="A23" s="976"/>
      <c r="B23" s="977"/>
      <c r="C23" s="971"/>
      <c r="D23" s="972"/>
      <c r="E23" s="973"/>
      <c r="F23" s="788"/>
      <c r="G23" s="786"/>
      <c r="H23" s="786"/>
      <c r="I23" s="978"/>
      <c r="J23" s="978"/>
      <c r="K23" s="978"/>
      <c r="L23" s="788"/>
      <c r="M23" s="789"/>
    </row>
    <row r="24" spans="1:13" s="780" customFormat="1" ht="15" x14ac:dyDescent="0.25">
      <c r="A24" s="976"/>
      <c r="B24" s="977"/>
      <c r="C24" s="971"/>
      <c r="D24" s="972"/>
      <c r="E24" s="973"/>
      <c r="F24" s="788"/>
      <c r="G24" s="786"/>
      <c r="H24" s="786"/>
      <c r="I24" s="978"/>
      <c r="J24" s="978"/>
      <c r="K24" s="978"/>
      <c r="L24" s="788"/>
      <c r="M24" s="789"/>
    </row>
    <row r="25" spans="1:13" s="780" customFormat="1" ht="15" x14ac:dyDescent="0.25">
      <c r="A25" s="976"/>
      <c r="B25" s="977"/>
      <c r="C25" s="971"/>
      <c r="D25" s="972"/>
      <c r="E25" s="973"/>
      <c r="F25" s="788"/>
      <c r="G25" s="786"/>
      <c r="H25" s="786"/>
      <c r="I25" s="978"/>
      <c r="J25" s="978"/>
      <c r="K25" s="978"/>
      <c r="L25" s="788"/>
      <c r="M25" s="789"/>
    </row>
    <row r="26" spans="1:13" s="780" customFormat="1" ht="15" x14ac:dyDescent="0.25">
      <c r="A26" s="976"/>
      <c r="B26" s="977"/>
      <c r="C26" s="971"/>
      <c r="D26" s="972"/>
      <c r="E26" s="973"/>
      <c r="F26" s="788"/>
      <c r="G26" s="786"/>
      <c r="H26" s="786"/>
      <c r="I26" s="978"/>
      <c r="J26" s="978"/>
      <c r="K26" s="978"/>
      <c r="L26" s="788"/>
      <c r="M26" s="789"/>
    </row>
    <row r="27" spans="1:13" s="780" customFormat="1" ht="15" x14ac:dyDescent="0.25">
      <c r="A27" s="976"/>
      <c r="B27" s="977"/>
      <c r="C27" s="971"/>
      <c r="D27" s="972"/>
      <c r="E27" s="973"/>
      <c r="F27" s="788"/>
      <c r="G27" s="786"/>
      <c r="H27" s="786"/>
      <c r="I27" s="978"/>
      <c r="J27" s="978"/>
      <c r="K27" s="978"/>
      <c r="L27" s="788"/>
      <c r="M27" s="789"/>
    </row>
    <row r="28" spans="1:13" s="780" customFormat="1" ht="15" x14ac:dyDescent="0.25">
      <c r="A28" s="976"/>
      <c r="B28" s="977"/>
      <c r="C28" s="971"/>
      <c r="D28" s="972"/>
      <c r="E28" s="973"/>
      <c r="F28" s="788"/>
      <c r="G28" s="786"/>
      <c r="H28" s="786"/>
      <c r="I28" s="978"/>
      <c r="J28" s="978"/>
      <c r="K28" s="978"/>
      <c r="L28" s="788"/>
      <c r="M28" s="789"/>
    </row>
    <row r="29" spans="1:13" s="780" customFormat="1" ht="15" x14ac:dyDescent="0.25">
      <c r="A29" s="976"/>
      <c r="B29" s="977"/>
      <c r="C29" s="971"/>
      <c r="D29" s="972"/>
      <c r="E29" s="973"/>
      <c r="F29" s="788"/>
      <c r="G29" s="786"/>
      <c r="H29" s="786"/>
      <c r="I29" s="978"/>
      <c r="J29" s="978"/>
      <c r="K29" s="978"/>
      <c r="L29" s="788"/>
      <c r="M29" s="789"/>
    </row>
    <row r="30" spans="1:13" s="780" customFormat="1" ht="15" x14ac:dyDescent="0.25">
      <c r="A30" s="976"/>
      <c r="B30" s="977"/>
      <c r="C30" s="971"/>
      <c r="D30" s="972"/>
      <c r="E30" s="973"/>
      <c r="F30" s="788"/>
      <c r="G30" s="786"/>
      <c r="H30" s="786"/>
      <c r="I30" s="978"/>
      <c r="J30" s="978"/>
      <c r="K30" s="978"/>
      <c r="L30" s="788"/>
      <c r="M30" s="789"/>
    </row>
    <row r="31" spans="1:13" s="780" customFormat="1" ht="15" x14ac:dyDescent="0.25">
      <c r="A31" s="976"/>
      <c r="B31" s="977"/>
      <c r="C31" s="971"/>
      <c r="D31" s="972"/>
      <c r="E31" s="973"/>
      <c r="F31" s="788"/>
      <c r="G31" s="786"/>
      <c r="H31" s="786"/>
      <c r="I31" s="978"/>
      <c r="J31" s="978"/>
      <c r="K31" s="978"/>
      <c r="L31" s="788"/>
      <c r="M31" s="789"/>
    </row>
    <row r="32" spans="1:13" s="780" customFormat="1" ht="15" x14ac:dyDescent="0.25">
      <c r="A32" s="976"/>
      <c r="B32" s="977"/>
      <c r="C32" s="971"/>
      <c r="D32" s="972"/>
      <c r="E32" s="973"/>
      <c r="F32" s="788"/>
      <c r="G32" s="786"/>
      <c r="H32" s="786"/>
      <c r="I32" s="978"/>
      <c r="J32" s="978"/>
      <c r="K32" s="978"/>
      <c r="L32" s="788"/>
      <c r="M32" s="789"/>
    </row>
    <row r="33" spans="1:13" s="780" customFormat="1" ht="15" x14ac:dyDescent="0.25">
      <c r="A33" s="976"/>
      <c r="B33" s="977"/>
      <c r="C33" s="971"/>
      <c r="D33" s="972"/>
      <c r="E33" s="973"/>
      <c r="F33" s="788"/>
      <c r="G33" s="786"/>
      <c r="H33" s="786"/>
      <c r="I33" s="978"/>
      <c r="J33" s="978"/>
      <c r="K33" s="978"/>
      <c r="L33" s="788"/>
      <c r="M33" s="789"/>
    </row>
    <row r="34" spans="1:13" s="780" customFormat="1" ht="15" x14ac:dyDescent="0.25">
      <c r="A34" s="976"/>
      <c r="B34" s="977"/>
      <c r="C34" s="971"/>
      <c r="D34" s="972"/>
      <c r="E34" s="973"/>
      <c r="F34" s="788"/>
      <c r="G34" s="786"/>
      <c r="H34" s="786"/>
      <c r="I34" s="978"/>
      <c r="J34" s="978"/>
      <c r="K34" s="978"/>
      <c r="L34" s="788"/>
      <c r="M34" s="789"/>
    </row>
    <row r="35" spans="1:13" s="780" customFormat="1" ht="15" x14ac:dyDescent="0.25">
      <c r="A35" s="976"/>
      <c r="B35" s="977"/>
      <c r="C35" s="971"/>
      <c r="D35" s="972"/>
      <c r="E35" s="973"/>
      <c r="F35" s="788"/>
      <c r="G35" s="786"/>
      <c r="H35" s="786"/>
      <c r="I35" s="978"/>
      <c r="J35" s="978"/>
      <c r="K35" s="978"/>
      <c r="L35" s="788"/>
      <c r="M35" s="789"/>
    </row>
    <row r="36" spans="1:13" s="780" customFormat="1" ht="15" x14ac:dyDescent="0.25">
      <c r="A36" s="976"/>
      <c r="B36" s="977"/>
      <c r="C36" s="971"/>
      <c r="D36" s="972"/>
      <c r="E36" s="973"/>
      <c r="F36" s="788"/>
      <c r="G36" s="786"/>
      <c r="H36" s="786"/>
      <c r="I36" s="978"/>
      <c r="J36" s="978"/>
      <c r="K36" s="978"/>
      <c r="L36" s="788"/>
      <c r="M36" s="789"/>
    </row>
    <row r="37" spans="1:13" s="780" customFormat="1" ht="15" x14ac:dyDescent="0.25">
      <c r="A37" s="976"/>
      <c r="B37" s="977"/>
      <c r="C37" s="971"/>
      <c r="D37" s="972"/>
      <c r="E37" s="973"/>
      <c r="F37" s="788"/>
      <c r="G37" s="786"/>
      <c r="H37" s="786"/>
      <c r="I37" s="978"/>
      <c r="J37" s="978"/>
      <c r="K37" s="978"/>
      <c r="L37" s="788"/>
      <c r="M37" s="789"/>
    </row>
    <row r="38" spans="1:13" s="780" customFormat="1" ht="15" x14ac:dyDescent="0.25">
      <c r="A38" s="976"/>
      <c r="B38" s="977"/>
      <c r="C38" s="971"/>
      <c r="D38" s="972"/>
      <c r="E38" s="973"/>
      <c r="F38" s="788"/>
      <c r="G38" s="786"/>
      <c r="H38" s="786"/>
      <c r="I38" s="978"/>
      <c r="J38" s="978"/>
      <c r="K38" s="978"/>
      <c r="L38" s="788"/>
      <c r="M38" s="789"/>
    </row>
    <row r="39" spans="1:13" s="780" customFormat="1" ht="15" x14ac:dyDescent="0.25">
      <c r="A39" s="976"/>
      <c r="B39" s="977"/>
      <c r="C39" s="971"/>
      <c r="D39" s="972"/>
      <c r="E39" s="973"/>
      <c r="F39" s="788"/>
      <c r="G39" s="786"/>
      <c r="H39" s="786"/>
      <c r="I39" s="978"/>
      <c r="J39" s="978"/>
      <c r="K39" s="978"/>
      <c r="L39" s="788"/>
      <c r="M39" s="789"/>
    </row>
    <row r="40" spans="1:13" s="780" customFormat="1" ht="15" x14ac:dyDescent="0.25">
      <c r="A40" s="976"/>
      <c r="B40" s="977"/>
      <c r="C40" s="971"/>
      <c r="D40" s="972"/>
      <c r="E40" s="973"/>
      <c r="F40" s="788"/>
      <c r="G40" s="786"/>
      <c r="H40" s="786"/>
      <c r="I40" s="978"/>
      <c r="J40" s="978"/>
      <c r="K40" s="978"/>
      <c r="L40" s="788"/>
      <c r="M40" s="789"/>
    </row>
    <row r="41" spans="1:13" s="780" customFormat="1" ht="15" x14ac:dyDescent="0.25">
      <c r="A41" s="976"/>
      <c r="B41" s="977"/>
      <c r="C41" s="971"/>
      <c r="D41" s="972"/>
      <c r="E41" s="973"/>
      <c r="F41" s="788"/>
      <c r="G41" s="786"/>
      <c r="H41" s="786"/>
      <c r="I41" s="978"/>
      <c r="J41" s="978"/>
      <c r="K41" s="978"/>
      <c r="L41" s="788"/>
      <c r="M41" s="789"/>
    </row>
    <row r="42" spans="1:13" s="780" customFormat="1" ht="15" x14ac:dyDescent="0.25">
      <c r="A42" s="976"/>
      <c r="B42" s="977"/>
      <c r="C42" s="971"/>
      <c r="D42" s="972"/>
      <c r="E42" s="973"/>
      <c r="F42" s="788"/>
      <c r="G42" s="786"/>
      <c r="H42" s="786"/>
      <c r="I42" s="978"/>
      <c r="J42" s="978"/>
      <c r="K42" s="978"/>
      <c r="L42" s="788"/>
      <c r="M42" s="789"/>
    </row>
    <row r="43" spans="1:13" s="780" customFormat="1" ht="15.6" thickBot="1" x14ac:dyDescent="0.3">
      <c r="A43" s="979"/>
      <c r="B43" s="980"/>
      <c r="C43" s="981"/>
      <c r="D43" s="982"/>
      <c r="E43" s="983"/>
      <c r="F43" s="984"/>
      <c r="G43" s="985"/>
      <c r="H43" s="985"/>
      <c r="I43" s="986"/>
      <c r="J43" s="986"/>
      <c r="K43" s="986"/>
      <c r="L43" s="984"/>
      <c r="M43" s="987"/>
    </row>
    <row r="44" spans="1:13" s="780" customFormat="1" ht="16.2" thickBot="1" x14ac:dyDescent="0.35">
      <c r="A44" s="794"/>
      <c r="B44" s="794"/>
      <c r="C44" s="1283" t="s">
        <v>53</v>
      </c>
      <c r="D44" s="1284"/>
      <c r="E44" s="1284"/>
      <c r="F44" s="1284"/>
      <c r="G44" s="1284"/>
      <c r="H44" s="1284"/>
      <c r="I44" s="1284"/>
      <c r="J44" s="1284"/>
      <c r="K44" s="1284"/>
      <c r="L44" s="1285"/>
    </row>
    <row r="45" spans="1:13" x14ac:dyDescent="0.3">
      <c r="C45" s="2"/>
      <c r="D45" s="2"/>
      <c r="G45" s="2"/>
    </row>
    <row r="46" spans="1:13" ht="9.75" customHeight="1" x14ac:dyDescent="0.3">
      <c r="B46" s="959" t="s">
        <v>54</v>
      </c>
      <c r="C46" s="1166" t="s">
        <v>55</v>
      </c>
      <c r="D46" s="1166"/>
      <c r="E46" s="1166"/>
      <c r="F46" s="1166" t="s">
        <v>56</v>
      </c>
      <c r="G46" s="1166"/>
      <c r="H46" s="1166"/>
      <c r="I46" s="960"/>
      <c r="J46" s="960"/>
      <c r="K46" s="1166" t="s">
        <v>57</v>
      </c>
      <c r="L46" s="1167"/>
    </row>
    <row r="47" spans="1:13" ht="20.25" customHeight="1" x14ac:dyDescent="0.3">
      <c r="B47" s="988"/>
      <c r="C47" s="1279"/>
      <c r="D47" s="1279"/>
      <c r="E47" s="1279"/>
      <c r="F47" s="1279"/>
      <c r="G47" s="1279"/>
      <c r="H47" s="1279"/>
      <c r="I47" s="989"/>
      <c r="J47" s="989"/>
      <c r="K47" s="1280"/>
      <c r="L47" s="1281"/>
    </row>
    <row r="48" spans="1:13" s="12" customFormat="1" ht="9.6" x14ac:dyDescent="0.2">
      <c r="C48" s="990"/>
      <c r="D48" s="990"/>
      <c r="E48" s="991"/>
      <c r="G48" s="992"/>
      <c r="M48" s="991"/>
    </row>
  </sheetData>
  <mergeCells count="30">
    <mergeCell ref="C47:E47"/>
    <mergeCell ref="F47:H47"/>
    <mergeCell ref="K47:L47"/>
    <mergeCell ref="L7:L8"/>
    <mergeCell ref="M7:M8"/>
    <mergeCell ref="C44:L44"/>
    <mergeCell ref="C46:E46"/>
    <mergeCell ref="F46:H46"/>
    <mergeCell ref="K46:L46"/>
    <mergeCell ref="G7:K7"/>
    <mergeCell ref="A7:A8"/>
    <mergeCell ref="B7:B8"/>
    <mergeCell ref="C7:D7"/>
    <mergeCell ref="E7:E8"/>
    <mergeCell ref="F7:F8"/>
    <mergeCell ref="A6:M6"/>
    <mergeCell ref="B1:M1"/>
    <mergeCell ref="A2:B2"/>
    <mergeCell ref="C2:F2"/>
    <mergeCell ref="G2:H2"/>
    <mergeCell ref="I2:M2"/>
    <mergeCell ref="A3:B3"/>
    <mergeCell ref="C3:F3"/>
    <mergeCell ref="G3:H3"/>
    <mergeCell ref="I3:M3"/>
    <mergeCell ref="A4:B4"/>
    <mergeCell ref="C4:F4"/>
    <mergeCell ref="I4:M4"/>
    <mergeCell ref="B5:F5"/>
    <mergeCell ref="I5:M5"/>
  </mergeCells>
  <pageMargins left="0.7" right="0.7" top="0.75" bottom="0.75" header="0.3" footer="0.3"/>
  <pageSetup scale="67"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F3359-E16B-4CE0-B22C-2915DFA65E64}">
  <sheetPr>
    <tabColor rgb="FF00B050"/>
  </sheetPr>
  <dimension ref="A1:S41"/>
  <sheetViews>
    <sheetView tabSelected="1" topLeftCell="A10" workbookViewId="0">
      <selection activeCell="B8" sqref="B8:C10"/>
    </sheetView>
  </sheetViews>
  <sheetFormatPr defaultColWidth="9.109375" defaultRowHeight="13.2" x14ac:dyDescent="0.25"/>
  <cols>
    <col min="1" max="1" width="5" style="656" customWidth="1"/>
    <col min="2" max="2" width="13.88671875" style="656" customWidth="1"/>
    <col min="3" max="3" width="8" style="656" customWidth="1"/>
    <col min="4" max="4" width="8.88671875" style="660" customWidth="1"/>
    <col min="5" max="5" width="10.88671875" style="660" customWidth="1"/>
    <col min="6" max="7" width="10.88671875" style="656" customWidth="1"/>
    <col min="8" max="8" width="12.88671875" style="693" customWidth="1"/>
    <col min="9" max="12" width="12.88671875" style="656" customWidth="1"/>
    <col min="13" max="17" width="13" style="656" customWidth="1"/>
    <col min="18" max="16384" width="9.109375" style="656"/>
  </cols>
  <sheetData>
    <row r="1" spans="1:19" ht="40.5" customHeight="1" thickBot="1" x14ac:dyDescent="0.3">
      <c r="A1" s="1330" t="s">
        <v>756</v>
      </c>
      <c r="B1" s="1331"/>
      <c r="C1" s="1331"/>
      <c r="D1" s="1331"/>
      <c r="E1" s="1331"/>
      <c r="F1" s="1331"/>
      <c r="G1" s="1331"/>
      <c r="H1" s="1331"/>
      <c r="I1" s="1331"/>
      <c r="J1" s="1331"/>
      <c r="K1" s="1331"/>
      <c r="L1" s="1331"/>
      <c r="M1" s="1331"/>
      <c r="N1" s="1331"/>
      <c r="O1" s="1332"/>
    </row>
    <row r="2" spans="1:19" ht="15" customHeight="1" x14ac:dyDescent="0.25">
      <c r="A2" s="657" t="s">
        <v>607</v>
      </c>
      <c r="B2" s="658"/>
      <c r="C2" s="1333" t="str">
        <f>INTRO!D18</f>
        <v>SUPPLIER NAME</v>
      </c>
      <c r="D2" s="1334"/>
      <c r="E2" s="1334"/>
      <c r="F2" s="1334"/>
      <c r="G2" s="1334"/>
      <c r="H2" s="1334"/>
      <c r="I2" s="1334"/>
      <c r="J2" s="1335" t="s">
        <v>39</v>
      </c>
      <c r="K2" s="1336"/>
      <c r="L2" s="1341" t="str">
        <f>INTRO!D15</f>
        <v>PART NUMBER</v>
      </c>
      <c r="M2" s="1342"/>
      <c r="N2" s="1342"/>
      <c r="O2" s="1343"/>
      <c r="Q2" s="659"/>
      <c r="R2" s="660"/>
    </row>
    <row r="3" spans="1:19" ht="15.75" customHeight="1" thickBot="1" x14ac:dyDescent="0.3">
      <c r="A3" s="661" t="s">
        <v>40</v>
      </c>
      <c r="B3" s="662"/>
      <c r="C3" s="1344" t="str">
        <f>INTRO!D19</f>
        <v>SUPPLIER NUMBER</v>
      </c>
      <c r="D3" s="1339"/>
      <c r="E3" s="1339"/>
      <c r="F3" s="1339"/>
      <c r="G3" s="1339"/>
      <c r="H3" s="1339"/>
      <c r="I3" s="1345"/>
      <c r="J3" s="1337" t="s">
        <v>41</v>
      </c>
      <c r="K3" s="1338"/>
      <c r="L3" s="1339" t="str">
        <f>INTRO!D14</f>
        <v>PART NAME</v>
      </c>
      <c r="M3" s="1339"/>
      <c r="N3" s="1339"/>
      <c r="O3" s="1340"/>
    </row>
    <row r="4" spans="1:19" ht="13.8" thickBot="1" x14ac:dyDescent="0.3">
      <c r="A4" s="663"/>
      <c r="B4" s="664"/>
      <c r="C4" s="665"/>
      <c r="D4" s="665"/>
      <c r="E4" s="665"/>
      <c r="F4" s="665"/>
      <c r="G4" s="665"/>
      <c r="H4" s="666"/>
      <c r="I4" s="667"/>
      <c r="J4" s="667"/>
      <c r="K4" s="667"/>
      <c r="L4" s="667"/>
      <c r="M4" s="667"/>
      <c r="N4" s="667"/>
      <c r="O4" s="668"/>
    </row>
    <row r="5" spans="1:19" ht="15" customHeight="1" x14ac:dyDescent="0.25">
      <c r="A5" s="1327" t="s">
        <v>42</v>
      </c>
      <c r="B5" s="1129"/>
      <c r="C5" s="1129"/>
      <c r="D5" s="1287" t="s">
        <v>20</v>
      </c>
      <c r="E5" s="1288"/>
      <c r="F5" s="1288"/>
      <c r="G5" s="1288"/>
      <c r="H5" s="1288"/>
      <c r="I5" s="1288"/>
      <c r="J5" s="1289"/>
      <c r="K5" s="1346" t="s">
        <v>588</v>
      </c>
      <c r="L5" s="1347"/>
      <c r="M5" s="1348"/>
      <c r="N5" s="1328" t="str">
        <f>INTRO!D16</f>
        <v>REV LEVEL</v>
      </c>
      <c r="O5" s="1329"/>
      <c r="Q5" s="659"/>
      <c r="R5" s="664"/>
    </row>
    <row r="6" spans="1:19" ht="15.75" customHeight="1" thickBot="1" x14ac:dyDescent="0.3">
      <c r="A6" s="669" t="s">
        <v>43</v>
      </c>
      <c r="B6" s="1011" t="s">
        <v>20</v>
      </c>
      <c r="C6" s="1010"/>
      <c r="D6" s="1290"/>
      <c r="E6" s="1290"/>
      <c r="F6" s="1290"/>
      <c r="G6" s="1290"/>
      <c r="H6" s="1290"/>
      <c r="I6" s="1290"/>
      <c r="J6" s="1291"/>
      <c r="K6" s="1324" t="s">
        <v>633</v>
      </c>
      <c r="L6" s="1325"/>
      <c r="M6" s="1326"/>
      <c r="N6" s="1315" t="str">
        <f>INTRO!D17</f>
        <v>REV DATE</v>
      </c>
      <c r="O6" s="1316"/>
    </row>
    <row r="7" spans="1:19" s="670" customFormat="1" ht="16.2" thickBot="1" x14ac:dyDescent="0.35">
      <c r="A7" s="1292" t="s">
        <v>634</v>
      </c>
      <c r="B7" s="1293"/>
      <c r="C7" s="1293"/>
      <c r="D7" s="1293"/>
      <c r="E7" s="1293"/>
      <c r="F7" s="1293"/>
      <c r="G7" s="1293"/>
      <c r="H7" s="1293"/>
      <c r="I7" s="1293"/>
      <c r="J7" s="1293"/>
      <c r="K7" s="1293"/>
      <c r="L7" s="1293"/>
      <c r="M7" s="1293"/>
      <c r="N7" s="1293"/>
      <c r="O7" s="1294"/>
    </row>
    <row r="8" spans="1:19" x14ac:dyDescent="0.25">
      <c r="A8" s="1317" t="s">
        <v>45</v>
      </c>
      <c r="B8" s="1307" t="s">
        <v>384</v>
      </c>
      <c r="C8" s="1307"/>
      <c r="D8" s="1307" t="s">
        <v>385</v>
      </c>
      <c r="E8" s="1307"/>
      <c r="F8" s="1307" t="s">
        <v>635</v>
      </c>
      <c r="G8" s="1307" t="s">
        <v>636</v>
      </c>
      <c r="H8" s="1321" t="s">
        <v>386</v>
      </c>
      <c r="I8" s="1322"/>
      <c r="J8" s="1322"/>
      <c r="K8" s="1322"/>
      <c r="L8" s="1322"/>
      <c r="M8" s="1322"/>
      <c r="N8" s="1322"/>
      <c r="O8" s="1322"/>
      <c r="P8" s="1322"/>
      <c r="Q8" s="1323"/>
      <c r="R8" s="1307" t="s">
        <v>637</v>
      </c>
      <c r="S8" s="1310" t="s">
        <v>638</v>
      </c>
    </row>
    <row r="9" spans="1:19" x14ac:dyDescent="0.25">
      <c r="A9" s="1318"/>
      <c r="B9" s="1308"/>
      <c r="C9" s="1308"/>
      <c r="D9" s="1308"/>
      <c r="E9" s="1308"/>
      <c r="F9" s="1308"/>
      <c r="G9" s="1308"/>
      <c r="H9" s="1313" t="s">
        <v>50</v>
      </c>
      <c r="I9" s="1313"/>
      <c r="J9" s="1314" t="s">
        <v>51</v>
      </c>
      <c r="K9" s="1314"/>
      <c r="L9" s="1314" t="s">
        <v>52</v>
      </c>
      <c r="M9" s="1314"/>
      <c r="N9" s="1314" t="s">
        <v>61</v>
      </c>
      <c r="O9" s="1314"/>
      <c r="P9" s="1314" t="s">
        <v>62</v>
      </c>
      <c r="Q9" s="1314"/>
      <c r="R9" s="1308"/>
      <c r="S9" s="1311"/>
    </row>
    <row r="10" spans="1:19" s="672" customFormat="1" ht="13.8" thickBot="1" x14ac:dyDescent="0.3">
      <c r="A10" s="1319"/>
      <c r="B10" s="1309"/>
      <c r="C10" s="1309"/>
      <c r="D10" s="1309"/>
      <c r="E10" s="1309"/>
      <c r="F10" s="1320"/>
      <c r="G10" s="1309"/>
      <c r="H10" s="671" t="s">
        <v>387</v>
      </c>
      <c r="I10" s="671" t="s">
        <v>388</v>
      </c>
      <c r="J10" s="671" t="s">
        <v>387</v>
      </c>
      <c r="K10" s="671" t="s">
        <v>388</v>
      </c>
      <c r="L10" s="671" t="s">
        <v>387</v>
      </c>
      <c r="M10" s="671" t="s">
        <v>388</v>
      </c>
      <c r="N10" s="671" t="s">
        <v>387</v>
      </c>
      <c r="O10" s="671" t="s">
        <v>388</v>
      </c>
      <c r="P10" s="671" t="s">
        <v>387</v>
      </c>
      <c r="Q10" s="671" t="s">
        <v>388</v>
      </c>
      <c r="R10" s="1309"/>
      <c r="S10" s="1312"/>
    </row>
    <row r="11" spans="1:19" s="676" customFormat="1" ht="15" x14ac:dyDescent="0.25">
      <c r="A11" s="673"/>
      <c r="B11" s="1306"/>
      <c r="C11" s="1306"/>
      <c r="D11" s="1306"/>
      <c r="E11" s="1306"/>
      <c r="F11" s="674"/>
      <c r="G11" s="674"/>
      <c r="H11" s="674"/>
      <c r="I11" s="674"/>
      <c r="J11" s="674"/>
      <c r="K11" s="674"/>
      <c r="L11" s="674"/>
      <c r="M11" s="674"/>
      <c r="N11" s="674"/>
      <c r="O11" s="674"/>
      <c r="P11" s="674"/>
      <c r="Q11" s="674"/>
      <c r="R11" s="674"/>
      <c r="S11" s="675"/>
    </row>
    <row r="12" spans="1:19" s="676" customFormat="1" ht="15" x14ac:dyDescent="0.25">
      <c r="A12" s="677"/>
      <c r="B12" s="1298"/>
      <c r="C12" s="1298"/>
      <c r="D12" s="1298"/>
      <c r="E12" s="1298"/>
      <c r="F12" s="678"/>
      <c r="G12" s="678"/>
      <c r="H12" s="678"/>
      <c r="I12" s="678"/>
      <c r="J12" s="678"/>
      <c r="K12" s="678"/>
      <c r="L12" s="678"/>
      <c r="M12" s="678"/>
      <c r="N12" s="678"/>
      <c r="O12" s="678"/>
      <c r="P12" s="678"/>
      <c r="Q12" s="678"/>
      <c r="R12" s="678"/>
      <c r="S12" s="679"/>
    </row>
    <row r="13" spans="1:19" s="676" customFormat="1" ht="15" x14ac:dyDescent="0.25">
      <c r="A13" s="677"/>
      <c r="B13" s="1298"/>
      <c r="C13" s="1298"/>
      <c r="D13" s="1298"/>
      <c r="E13" s="1298"/>
      <c r="F13" s="678"/>
      <c r="G13" s="678"/>
      <c r="H13" s="678"/>
      <c r="I13" s="678"/>
      <c r="J13" s="678"/>
      <c r="K13" s="678"/>
      <c r="L13" s="678"/>
      <c r="M13" s="678"/>
      <c r="N13" s="678"/>
      <c r="O13" s="678"/>
      <c r="P13" s="678"/>
      <c r="Q13" s="678"/>
      <c r="R13" s="678"/>
      <c r="S13" s="679"/>
    </row>
    <row r="14" spans="1:19" s="676" customFormat="1" ht="15" x14ac:dyDescent="0.25">
      <c r="A14" s="677"/>
      <c r="B14" s="1298"/>
      <c r="C14" s="1298"/>
      <c r="D14" s="1298"/>
      <c r="E14" s="1298"/>
      <c r="F14" s="678"/>
      <c r="G14" s="678"/>
      <c r="H14" s="678"/>
      <c r="I14" s="678"/>
      <c r="J14" s="678"/>
      <c r="K14" s="678"/>
      <c r="L14" s="678"/>
      <c r="M14" s="678"/>
      <c r="N14" s="678"/>
      <c r="O14" s="678"/>
      <c r="P14" s="678"/>
      <c r="Q14" s="678"/>
      <c r="R14" s="678"/>
      <c r="S14" s="679"/>
    </row>
    <row r="15" spans="1:19" s="676" customFormat="1" ht="15" x14ac:dyDescent="0.25">
      <c r="A15" s="677"/>
      <c r="B15" s="1298"/>
      <c r="C15" s="1298"/>
      <c r="D15" s="1298"/>
      <c r="E15" s="1298"/>
      <c r="F15" s="678"/>
      <c r="G15" s="678"/>
      <c r="H15" s="678"/>
      <c r="I15" s="678"/>
      <c r="J15" s="678"/>
      <c r="K15" s="678"/>
      <c r="L15" s="678"/>
      <c r="M15" s="678"/>
      <c r="N15" s="678"/>
      <c r="O15" s="678"/>
      <c r="P15" s="678"/>
      <c r="Q15" s="678"/>
      <c r="R15" s="678"/>
      <c r="S15" s="679"/>
    </row>
    <row r="16" spans="1:19" s="676" customFormat="1" ht="15" x14ac:dyDescent="0.25">
      <c r="A16" s="677"/>
      <c r="B16" s="1298"/>
      <c r="C16" s="1298"/>
      <c r="D16" s="1298"/>
      <c r="E16" s="1298"/>
      <c r="F16" s="678"/>
      <c r="G16" s="678"/>
      <c r="H16" s="678"/>
      <c r="I16" s="678"/>
      <c r="J16" s="678"/>
      <c r="K16" s="678"/>
      <c r="L16" s="678"/>
      <c r="M16" s="678"/>
      <c r="N16" s="678"/>
      <c r="O16" s="678"/>
      <c r="P16" s="678"/>
      <c r="Q16" s="678"/>
      <c r="R16" s="678"/>
      <c r="S16" s="679"/>
    </row>
    <row r="17" spans="1:19" s="676" customFormat="1" ht="15" x14ac:dyDescent="0.25">
      <c r="A17" s="677"/>
      <c r="B17" s="1298"/>
      <c r="C17" s="1298"/>
      <c r="D17" s="1305"/>
      <c r="E17" s="1305"/>
      <c r="F17" s="678"/>
      <c r="G17" s="678"/>
      <c r="H17" s="678"/>
      <c r="I17" s="678"/>
      <c r="J17" s="678"/>
      <c r="K17" s="678"/>
      <c r="L17" s="678"/>
      <c r="M17" s="678"/>
      <c r="N17" s="678"/>
      <c r="O17" s="678"/>
      <c r="P17" s="678"/>
      <c r="Q17" s="678"/>
      <c r="R17" s="678"/>
      <c r="S17" s="679"/>
    </row>
    <row r="18" spans="1:19" s="676" customFormat="1" ht="15" x14ac:dyDescent="0.25">
      <c r="A18" s="677"/>
      <c r="B18" s="1298"/>
      <c r="C18" s="1298"/>
      <c r="D18" s="1305"/>
      <c r="E18" s="1305"/>
      <c r="F18" s="678"/>
      <c r="G18" s="678"/>
      <c r="H18" s="678"/>
      <c r="I18" s="678"/>
      <c r="J18" s="678"/>
      <c r="K18" s="678"/>
      <c r="L18" s="678"/>
      <c r="M18" s="678"/>
      <c r="N18" s="678"/>
      <c r="O18" s="678"/>
      <c r="P18" s="678"/>
      <c r="Q18" s="678"/>
      <c r="R18" s="678"/>
      <c r="S18" s="679"/>
    </row>
    <row r="19" spans="1:19" s="676" customFormat="1" ht="15" x14ac:dyDescent="0.25">
      <c r="A19" s="677"/>
      <c r="B19" s="1298"/>
      <c r="C19" s="1298"/>
      <c r="D19" s="1298"/>
      <c r="E19" s="1298"/>
      <c r="F19" s="678"/>
      <c r="G19" s="678"/>
      <c r="H19" s="678"/>
      <c r="I19" s="678"/>
      <c r="J19" s="678"/>
      <c r="K19" s="678"/>
      <c r="L19" s="678"/>
      <c r="M19" s="678"/>
      <c r="N19" s="678"/>
      <c r="O19" s="678"/>
      <c r="P19" s="678"/>
      <c r="Q19" s="678"/>
      <c r="R19" s="678"/>
      <c r="S19" s="679"/>
    </row>
    <row r="20" spans="1:19" s="676" customFormat="1" ht="15" x14ac:dyDescent="0.25">
      <c r="A20" s="677"/>
      <c r="B20" s="1298"/>
      <c r="C20" s="1298"/>
      <c r="D20" s="1298"/>
      <c r="E20" s="1298"/>
      <c r="F20" s="678"/>
      <c r="G20" s="678"/>
      <c r="H20" s="678"/>
      <c r="I20" s="678"/>
      <c r="J20" s="678"/>
      <c r="K20" s="678"/>
      <c r="L20" s="678"/>
      <c r="M20" s="678"/>
      <c r="N20" s="678"/>
      <c r="O20" s="678"/>
      <c r="P20" s="678"/>
      <c r="Q20" s="678"/>
      <c r="R20" s="678"/>
      <c r="S20" s="679"/>
    </row>
    <row r="21" spans="1:19" s="676" customFormat="1" ht="15" x14ac:dyDescent="0.25">
      <c r="A21" s="677"/>
      <c r="B21" s="1298"/>
      <c r="C21" s="1298"/>
      <c r="D21" s="1298"/>
      <c r="E21" s="1298"/>
      <c r="F21" s="678"/>
      <c r="G21" s="678"/>
      <c r="H21" s="678"/>
      <c r="I21" s="678"/>
      <c r="J21" s="678"/>
      <c r="K21" s="678"/>
      <c r="L21" s="678"/>
      <c r="M21" s="678"/>
      <c r="N21" s="678"/>
      <c r="O21" s="678"/>
      <c r="P21" s="678"/>
      <c r="Q21" s="678"/>
      <c r="R21" s="678"/>
      <c r="S21" s="679"/>
    </row>
    <row r="22" spans="1:19" s="676" customFormat="1" ht="15" x14ac:dyDescent="0.25">
      <c r="A22" s="677"/>
      <c r="B22" s="1298"/>
      <c r="C22" s="1298"/>
      <c r="D22" s="1298"/>
      <c r="E22" s="1298"/>
      <c r="F22" s="678"/>
      <c r="G22" s="678"/>
      <c r="H22" s="678"/>
      <c r="I22" s="678"/>
      <c r="J22" s="678"/>
      <c r="K22" s="678"/>
      <c r="L22" s="678"/>
      <c r="M22" s="678"/>
      <c r="N22" s="678"/>
      <c r="O22" s="678"/>
      <c r="P22" s="678"/>
      <c r="Q22" s="678"/>
      <c r="R22" s="678"/>
      <c r="S22" s="679"/>
    </row>
    <row r="23" spans="1:19" s="676" customFormat="1" ht="15" x14ac:dyDescent="0.25">
      <c r="A23" s="677"/>
      <c r="B23" s="1298"/>
      <c r="C23" s="1298"/>
      <c r="D23" s="1298"/>
      <c r="E23" s="1298"/>
      <c r="F23" s="678"/>
      <c r="G23" s="678"/>
      <c r="H23" s="678"/>
      <c r="I23" s="678"/>
      <c r="J23" s="678"/>
      <c r="K23" s="678"/>
      <c r="L23" s="678"/>
      <c r="M23" s="678"/>
      <c r="N23" s="678"/>
      <c r="O23" s="678"/>
      <c r="P23" s="678"/>
      <c r="Q23" s="678"/>
      <c r="R23" s="678"/>
      <c r="S23" s="679"/>
    </row>
    <row r="24" spans="1:19" s="676" customFormat="1" ht="15" x14ac:dyDescent="0.25">
      <c r="A24" s="677"/>
      <c r="B24" s="1298"/>
      <c r="C24" s="1298"/>
      <c r="D24" s="1298"/>
      <c r="E24" s="1298"/>
      <c r="F24" s="678"/>
      <c r="G24" s="678"/>
      <c r="H24" s="678"/>
      <c r="I24" s="678"/>
      <c r="J24" s="678"/>
      <c r="K24" s="678"/>
      <c r="L24" s="678"/>
      <c r="M24" s="678"/>
      <c r="N24" s="678"/>
      <c r="O24" s="678"/>
      <c r="P24" s="678"/>
      <c r="Q24" s="678"/>
      <c r="R24" s="678"/>
      <c r="S24" s="679"/>
    </row>
    <row r="25" spans="1:19" s="676" customFormat="1" ht="15" x14ac:dyDescent="0.25">
      <c r="A25" s="677"/>
      <c r="B25" s="1298"/>
      <c r="C25" s="1298"/>
      <c r="D25" s="1298"/>
      <c r="E25" s="1298"/>
      <c r="F25" s="678"/>
      <c r="G25" s="678"/>
      <c r="H25" s="678"/>
      <c r="I25" s="678"/>
      <c r="J25" s="678"/>
      <c r="K25" s="678"/>
      <c r="L25" s="678"/>
      <c r="M25" s="678"/>
      <c r="N25" s="678"/>
      <c r="O25" s="678"/>
      <c r="P25" s="678"/>
      <c r="Q25" s="678"/>
      <c r="R25" s="678"/>
      <c r="S25" s="679"/>
    </row>
    <row r="26" spans="1:19" s="676" customFormat="1" ht="15" x14ac:dyDescent="0.25">
      <c r="A26" s="677"/>
      <c r="B26" s="1298"/>
      <c r="C26" s="1298"/>
      <c r="D26" s="1298"/>
      <c r="E26" s="1298"/>
      <c r="F26" s="678"/>
      <c r="G26" s="678"/>
      <c r="H26" s="678"/>
      <c r="I26" s="678"/>
      <c r="J26" s="678"/>
      <c r="K26" s="678"/>
      <c r="L26" s="678"/>
      <c r="M26" s="678"/>
      <c r="N26" s="678"/>
      <c r="O26" s="678"/>
      <c r="P26" s="678"/>
      <c r="Q26" s="678"/>
      <c r="R26" s="678"/>
      <c r="S26" s="679"/>
    </row>
    <row r="27" spans="1:19" s="676" customFormat="1" ht="15" x14ac:dyDescent="0.25">
      <c r="A27" s="677"/>
      <c r="B27" s="1298"/>
      <c r="C27" s="1298"/>
      <c r="D27" s="1298"/>
      <c r="E27" s="1298"/>
      <c r="F27" s="678"/>
      <c r="G27" s="678"/>
      <c r="H27" s="678"/>
      <c r="I27" s="678"/>
      <c r="J27" s="678"/>
      <c r="K27" s="678"/>
      <c r="L27" s="678"/>
      <c r="M27" s="678"/>
      <c r="N27" s="678"/>
      <c r="O27" s="678"/>
      <c r="P27" s="678"/>
      <c r="Q27" s="678"/>
      <c r="R27" s="678"/>
      <c r="S27" s="679"/>
    </row>
    <row r="28" spans="1:19" s="676" customFormat="1" ht="15" x14ac:dyDescent="0.25">
      <c r="A28" s="677"/>
      <c r="B28" s="1298"/>
      <c r="C28" s="1298"/>
      <c r="D28" s="1298"/>
      <c r="E28" s="1298"/>
      <c r="F28" s="678"/>
      <c r="G28" s="678"/>
      <c r="H28" s="678"/>
      <c r="I28" s="678"/>
      <c r="J28" s="678"/>
      <c r="K28" s="678"/>
      <c r="L28" s="678"/>
      <c r="M28" s="678"/>
      <c r="N28" s="678"/>
      <c r="O28" s="678"/>
      <c r="P28" s="678"/>
      <c r="Q28" s="678"/>
      <c r="R28" s="678"/>
      <c r="S28" s="679"/>
    </row>
    <row r="29" spans="1:19" s="676" customFormat="1" ht="15" x14ac:dyDescent="0.25">
      <c r="A29" s="677"/>
      <c r="B29" s="1298"/>
      <c r="C29" s="1298"/>
      <c r="D29" s="1298"/>
      <c r="E29" s="1298"/>
      <c r="F29" s="678"/>
      <c r="G29" s="678"/>
      <c r="H29" s="678"/>
      <c r="I29" s="678"/>
      <c r="J29" s="678"/>
      <c r="K29" s="678"/>
      <c r="L29" s="678"/>
      <c r="M29" s="678"/>
      <c r="N29" s="678"/>
      <c r="O29" s="678"/>
      <c r="P29" s="678"/>
      <c r="Q29" s="678"/>
      <c r="R29" s="678"/>
      <c r="S29" s="679"/>
    </row>
    <row r="30" spans="1:19" s="676" customFormat="1" ht="15" x14ac:dyDescent="0.25">
      <c r="A30" s="677"/>
      <c r="B30" s="1298"/>
      <c r="C30" s="1298"/>
      <c r="D30" s="1298"/>
      <c r="E30" s="1298"/>
      <c r="F30" s="678"/>
      <c r="G30" s="678"/>
      <c r="H30" s="678"/>
      <c r="I30" s="678"/>
      <c r="J30" s="678"/>
      <c r="K30" s="678"/>
      <c r="L30" s="678"/>
      <c r="M30" s="678"/>
      <c r="N30" s="678"/>
      <c r="O30" s="678"/>
      <c r="P30" s="678"/>
      <c r="Q30" s="678"/>
      <c r="R30" s="678"/>
      <c r="S30" s="679"/>
    </row>
    <row r="31" spans="1:19" s="676" customFormat="1" ht="15" x14ac:dyDescent="0.25">
      <c r="A31" s="677"/>
      <c r="B31" s="1298"/>
      <c r="C31" s="1298"/>
      <c r="D31" s="1298"/>
      <c r="E31" s="1298"/>
      <c r="F31" s="678"/>
      <c r="G31" s="678"/>
      <c r="H31" s="678"/>
      <c r="I31" s="678"/>
      <c r="J31" s="678"/>
      <c r="K31" s="678"/>
      <c r="L31" s="678"/>
      <c r="M31" s="678"/>
      <c r="N31" s="678"/>
      <c r="O31" s="678"/>
      <c r="P31" s="678"/>
      <c r="Q31" s="678"/>
      <c r="R31" s="678"/>
      <c r="S31" s="679"/>
    </row>
    <row r="32" spans="1:19" s="676" customFormat="1" ht="15" x14ac:dyDescent="0.25">
      <c r="A32" s="677"/>
      <c r="B32" s="1298"/>
      <c r="C32" s="1298"/>
      <c r="D32" s="1298"/>
      <c r="E32" s="1298"/>
      <c r="F32" s="678"/>
      <c r="G32" s="678"/>
      <c r="H32" s="678"/>
      <c r="I32" s="678"/>
      <c r="J32" s="678"/>
      <c r="K32" s="678"/>
      <c r="L32" s="678"/>
      <c r="M32" s="678"/>
      <c r="N32" s="678"/>
      <c r="O32" s="678"/>
      <c r="P32" s="678"/>
      <c r="Q32" s="678"/>
      <c r="R32" s="678"/>
      <c r="S32" s="679"/>
    </row>
    <row r="33" spans="1:19" s="676" customFormat="1" ht="15" x14ac:dyDescent="0.25">
      <c r="A33" s="677"/>
      <c r="B33" s="1298"/>
      <c r="C33" s="1298"/>
      <c r="D33" s="1298"/>
      <c r="E33" s="1298"/>
      <c r="F33" s="678"/>
      <c r="G33" s="678"/>
      <c r="H33" s="678"/>
      <c r="I33" s="678"/>
      <c r="J33" s="678"/>
      <c r="K33" s="678"/>
      <c r="L33" s="678"/>
      <c r="M33" s="678"/>
      <c r="N33" s="678"/>
      <c r="O33" s="678"/>
      <c r="P33" s="678"/>
      <c r="Q33" s="678"/>
      <c r="R33" s="678"/>
      <c r="S33" s="679"/>
    </row>
    <row r="34" spans="1:19" s="676" customFormat="1" ht="15" x14ac:dyDescent="0.25">
      <c r="A34" s="677"/>
      <c r="B34" s="1298"/>
      <c r="C34" s="1298"/>
      <c r="D34" s="1298"/>
      <c r="E34" s="1298"/>
      <c r="F34" s="678"/>
      <c r="G34" s="678"/>
      <c r="H34" s="678"/>
      <c r="I34" s="678"/>
      <c r="J34" s="678"/>
      <c r="K34" s="678"/>
      <c r="L34" s="678"/>
      <c r="M34" s="678"/>
      <c r="N34" s="678"/>
      <c r="O34" s="678"/>
      <c r="P34" s="678"/>
      <c r="Q34" s="678"/>
      <c r="R34" s="678"/>
      <c r="S34" s="679"/>
    </row>
    <row r="35" spans="1:19" s="676" customFormat="1" ht="15" x14ac:dyDescent="0.25">
      <c r="A35" s="677"/>
      <c r="B35" s="1298"/>
      <c r="C35" s="1298"/>
      <c r="D35" s="1298"/>
      <c r="E35" s="1298"/>
      <c r="F35" s="678"/>
      <c r="G35" s="678"/>
      <c r="H35" s="678"/>
      <c r="I35" s="678"/>
      <c r="J35" s="678"/>
      <c r="K35" s="678"/>
      <c r="L35" s="678"/>
      <c r="M35" s="678"/>
      <c r="N35" s="678"/>
      <c r="O35" s="678"/>
      <c r="P35" s="678"/>
      <c r="Q35" s="678"/>
      <c r="R35" s="678"/>
      <c r="S35" s="679"/>
    </row>
    <row r="36" spans="1:19" s="676" customFormat="1" ht="15.6" thickBot="1" x14ac:dyDescent="0.3">
      <c r="A36" s="680"/>
      <c r="B36" s="1299"/>
      <c r="C36" s="1299"/>
      <c r="D36" s="1299"/>
      <c r="E36" s="1299"/>
      <c r="F36" s="681"/>
      <c r="G36" s="681"/>
      <c r="H36" s="681"/>
      <c r="I36" s="681"/>
      <c r="J36" s="681"/>
      <c r="K36" s="681"/>
      <c r="L36" s="681"/>
      <c r="M36" s="681"/>
      <c r="N36" s="681"/>
      <c r="O36" s="681"/>
      <c r="P36" s="681"/>
      <c r="Q36" s="681"/>
      <c r="R36" s="681"/>
      <c r="S36" s="682"/>
    </row>
    <row r="37" spans="1:19" s="676" customFormat="1" ht="16.2" thickBot="1" x14ac:dyDescent="0.35">
      <c r="A37" s="683"/>
      <c r="B37" s="683"/>
      <c r="C37" s="683"/>
      <c r="D37" s="1300" t="s">
        <v>53</v>
      </c>
      <c r="E37" s="1301"/>
      <c r="F37" s="1301"/>
      <c r="G37" s="1301"/>
      <c r="H37" s="1301"/>
      <c r="I37" s="1301"/>
      <c r="J37" s="1301"/>
      <c r="K37" s="1301"/>
      <c r="L37" s="1301"/>
      <c r="M37" s="1301"/>
      <c r="N37" s="1302"/>
    </row>
    <row r="38" spans="1:19" x14ac:dyDescent="0.25">
      <c r="D38" s="656"/>
      <c r="E38" s="656"/>
      <c r="H38" s="656"/>
    </row>
    <row r="39" spans="1:19" x14ac:dyDescent="0.25">
      <c r="B39" s="1303" t="s">
        <v>54</v>
      </c>
      <c r="C39" s="1304"/>
      <c r="D39" s="1304" t="s">
        <v>55</v>
      </c>
      <c r="E39" s="1304"/>
      <c r="F39" s="1304"/>
      <c r="G39" s="1304" t="s">
        <v>56</v>
      </c>
      <c r="H39" s="1304"/>
      <c r="I39" s="1304"/>
      <c r="J39" s="684"/>
      <c r="K39" s="684"/>
      <c r="L39" s="684"/>
      <c r="M39" s="684"/>
      <c r="N39" s="685"/>
    </row>
    <row r="40" spans="1:19" x14ac:dyDescent="0.25">
      <c r="B40" s="1295"/>
      <c r="C40" s="1296"/>
      <c r="D40" s="1297"/>
      <c r="E40" s="1297"/>
      <c r="F40" s="1297"/>
      <c r="G40" s="1297"/>
      <c r="H40" s="1297"/>
      <c r="I40" s="1297"/>
      <c r="J40" s="686"/>
      <c r="K40" s="686"/>
      <c r="L40" s="686"/>
      <c r="M40" s="686"/>
      <c r="N40" s="687"/>
    </row>
    <row r="41" spans="1:19" s="688" customFormat="1" ht="9.6" x14ac:dyDescent="0.2">
      <c r="C41" s="689"/>
      <c r="D41" s="690"/>
      <c r="E41" s="690"/>
      <c r="F41" s="691"/>
      <c r="H41" s="692"/>
      <c r="O41" s="691"/>
    </row>
  </sheetData>
  <mergeCells count="87">
    <mergeCell ref="A5:C5"/>
    <mergeCell ref="N5:O5"/>
    <mergeCell ref="A1:O1"/>
    <mergeCell ref="C2:I2"/>
    <mergeCell ref="J2:K2"/>
    <mergeCell ref="J3:K3"/>
    <mergeCell ref="L3:O3"/>
    <mergeCell ref="L2:O2"/>
    <mergeCell ref="C3:I3"/>
    <mergeCell ref="K5:M5"/>
    <mergeCell ref="N6:O6"/>
    <mergeCell ref="A8:A10"/>
    <mergeCell ref="B8:C10"/>
    <mergeCell ref="D8:E10"/>
    <mergeCell ref="F8:F10"/>
    <mergeCell ref="G8:G10"/>
    <mergeCell ref="H8:Q8"/>
    <mergeCell ref="K6:M6"/>
    <mergeCell ref="R8:R10"/>
    <mergeCell ref="S8:S10"/>
    <mergeCell ref="H9:I9"/>
    <mergeCell ref="J9:K9"/>
    <mergeCell ref="L9:M9"/>
    <mergeCell ref="N9:O9"/>
    <mergeCell ref="P9:Q9"/>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B18:C18"/>
    <mergeCell ref="D18:E18"/>
    <mergeCell ref="B19:C19"/>
    <mergeCell ref="D19:E19"/>
    <mergeCell ref="B20:C20"/>
    <mergeCell ref="D20:E20"/>
    <mergeCell ref="B21:C21"/>
    <mergeCell ref="D21:E21"/>
    <mergeCell ref="B22:C22"/>
    <mergeCell ref="D22:E22"/>
    <mergeCell ref="B23:C23"/>
    <mergeCell ref="D23:E23"/>
    <mergeCell ref="B24:C24"/>
    <mergeCell ref="D24:E24"/>
    <mergeCell ref="B25:C25"/>
    <mergeCell ref="D25:E25"/>
    <mergeCell ref="B26:C26"/>
    <mergeCell ref="D26:E26"/>
    <mergeCell ref="B27:C27"/>
    <mergeCell ref="D27:E27"/>
    <mergeCell ref="B28:C28"/>
    <mergeCell ref="D28:E28"/>
    <mergeCell ref="B33:C33"/>
    <mergeCell ref="D33:E33"/>
    <mergeCell ref="B34:C34"/>
    <mergeCell ref="D34:E34"/>
    <mergeCell ref="B29:C29"/>
    <mergeCell ref="D29:E29"/>
    <mergeCell ref="B30:C30"/>
    <mergeCell ref="D30:E30"/>
    <mergeCell ref="B31:C31"/>
    <mergeCell ref="D31:E31"/>
    <mergeCell ref="D5:J5"/>
    <mergeCell ref="D6:J6"/>
    <mergeCell ref="A7:O7"/>
    <mergeCell ref="B40:C40"/>
    <mergeCell ref="D40:F40"/>
    <mergeCell ref="G40:I40"/>
    <mergeCell ref="B35:C35"/>
    <mergeCell ref="D35:E35"/>
    <mergeCell ref="B36:C36"/>
    <mergeCell ref="D36:E36"/>
    <mergeCell ref="D37:N37"/>
    <mergeCell ref="B39:C39"/>
    <mergeCell ref="D39:F39"/>
    <mergeCell ref="G39:I39"/>
    <mergeCell ref="B32:C32"/>
    <mergeCell ref="D32:E32"/>
  </mergeCells>
  <pageMargins left="0.7" right="0.7" top="0.75" bottom="0.75" header="0.3" footer="0.3"/>
  <pageSetup orientation="portrait" r:id="rId1"/>
  <ignoredErrors>
    <ignoredError sqref="N5"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8</vt:i4>
      </vt:variant>
    </vt:vector>
  </HeadingPairs>
  <TitlesOfParts>
    <vt:vector size="32" baseType="lpstr">
      <vt:lpstr>Cover</vt:lpstr>
      <vt:lpstr>INTRO</vt:lpstr>
      <vt:lpstr>PSW</vt:lpstr>
      <vt:lpstr>Submission Level Guide</vt:lpstr>
      <vt:lpstr>Design Record-Bubble Print</vt:lpstr>
      <vt:lpstr>Dimensional</vt:lpstr>
      <vt:lpstr>Print Notes-Plating</vt:lpstr>
      <vt:lpstr>Print Notes</vt:lpstr>
      <vt:lpstr>Print Notes-Welding</vt:lpstr>
      <vt:lpstr>Appearance Report</vt:lpstr>
      <vt:lpstr>BOM AUDIT</vt:lpstr>
      <vt:lpstr>CONTROL PLAN</vt:lpstr>
      <vt:lpstr>Flow </vt:lpstr>
      <vt:lpstr>PFMEA</vt:lpstr>
      <vt:lpstr>PFMEA SEVERITY</vt:lpstr>
      <vt:lpstr>SAMPLE PART LABEL</vt:lpstr>
      <vt:lpstr>DFMEA</vt:lpstr>
      <vt:lpstr>DFMEA RANKING</vt:lpstr>
      <vt:lpstr>Packaging Form</vt:lpstr>
      <vt:lpstr>Cpk-Ppk</vt:lpstr>
      <vt:lpstr>CAPABILITY STUDY</vt:lpstr>
      <vt:lpstr>Gage R &amp; R</vt:lpstr>
      <vt:lpstr>GAGE R&amp;R</vt:lpstr>
      <vt:lpstr>PFMEA DETECTION</vt:lpstr>
      <vt:lpstr>Dimensional!Print_Area</vt:lpstr>
      <vt:lpstr>INTRO!Print_Area</vt:lpstr>
      <vt:lpstr>'Print Notes'!Print_Area</vt:lpstr>
      <vt:lpstr>'Print Notes-Plating'!Print_Area</vt:lpstr>
      <vt:lpstr>PSW!Print_Area</vt:lpstr>
      <vt:lpstr>'SAMPLE PART LABEL'!Print_Area</vt:lpstr>
      <vt:lpstr>'Submission Level Guide'!Print_Area</vt:lpstr>
      <vt:lpstr>Dimensional!Print_Titles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F-8.4-001 Amerequip PPAP Workbook </dc:title>
  <dc:creator>Rebecka Broussard</dc:creator>
  <cp:keywords>PPAP;Supplier</cp:keywords>
  <cp:lastModifiedBy>Rebecka Broussard</cp:lastModifiedBy>
  <cp:lastPrinted>2021-04-07T14:09:29Z</cp:lastPrinted>
  <dcterms:created xsi:type="dcterms:W3CDTF">2018-10-22T19:49:23Z</dcterms:created>
  <dcterms:modified xsi:type="dcterms:W3CDTF">2021-04-07T14:38:37Z</dcterms:modified>
</cp:coreProperties>
</file>